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-AC2I\Public\Affaires\C24025 CEA GRENOBLE Réhabilitation niveau R+2 bâtiment C1\DPGF\"/>
    </mc:Choice>
  </mc:AlternateContent>
  <xr:revisionPtr revIDLastSave="0" documentId="13_ncr:1_{E91D369B-73BE-49C1-BF90-C5A7DE082549}" xr6:coauthVersionLast="47" xr6:coauthVersionMax="47" xr10:uidLastSave="{00000000-0000-0000-0000-000000000000}"/>
  <bookViews>
    <workbookView xWindow="-108" yWindow="-108" windowWidth="46296" windowHeight="25416" xr2:uid="{00000000-000D-0000-FFFF-FFFF00000000}"/>
  </bookViews>
  <sheets>
    <sheet name="DPGF" sheetId="2" r:id="rId1"/>
    <sheet name="OPTION" sheetId="3" r:id="rId2"/>
  </sheets>
  <definedNames>
    <definedName name="_Toc3140094" localSheetId="0">DPGF!#REF!</definedName>
    <definedName name="_Toc3140094" localSheetId="1">OPTION!#REF!</definedName>
    <definedName name="_xlnm.Print_Titles" localSheetId="0">DPGF!$1:$1</definedName>
    <definedName name="_xlnm.Print_Titles" localSheetId="1">OPTION!$1:$1</definedName>
    <definedName name="Print_Area" localSheetId="0">DPGF!$A$1:$G$22</definedName>
    <definedName name="Print_Area" localSheetId="1">OPTION!$A$1:$G$1</definedName>
    <definedName name="Print_Titles" localSheetId="0">DPGF!$1:$1</definedName>
    <definedName name="Print_Titles" localSheetId="1">OPTION!$1:$1</definedName>
    <definedName name="_xlnm.Print_Area" localSheetId="0">DPGF!$A$1:$G$352</definedName>
    <definedName name="_xlnm.Print_Area" localSheetId="1">OPTION!$A$1:$G$92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6" i="2" l="1"/>
  <c r="G245" i="2"/>
  <c r="G244" i="2"/>
  <c r="G241" i="2"/>
  <c r="G239" i="2"/>
  <c r="G237" i="2"/>
  <c r="G234" i="2"/>
  <c r="G233" i="2"/>
  <c r="G248" i="2" l="1"/>
  <c r="G86" i="3" l="1"/>
  <c r="G85" i="3"/>
  <c r="G88" i="3" s="1"/>
  <c r="G79" i="3"/>
  <c r="G81" i="3" s="1"/>
  <c r="G73" i="3"/>
  <c r="G72" i="3"/>
  <c r="G71" i="3"/>
  <c r="G70" i="3"/>
  <c r="G75" i="3" l="1"/>
  <c r="G64" i="3" l="1"/>
  <c r="G63" i="3"/>
  <c r="G62" i="3"/>
  <c r="G51" i="3"/>
  <c r="G50" i="3"/>
  <c r="G44" i="3"/>
  <c r="G43" i="3"/>
  <c r="G37" i="3"/>
  <c r="G36" i="3"/>
  <c r="G30" i="3"/>
  <c r="G29" i="3"/>
  <c r="G28" i="3"/>
  <c r="G22" i="3"/>
  <c r="G24" i="3" s="1"/>
  <c r="G16" i="3"/>
  <c r="G18" i="3" s="1"/>
  <c r="G10" i="3"/>
  <c r="G9" i="3"/>
  <c r="G8" i="3"/>
  <c r="G7" i="3"/>
  <c r="G12" i="3" l="1"/>
  <c r="G32" i="3"/>
  <c r="G53" i="3"/>
  <c r="G66" i="3"/>
  <c r="G46" i="3"/>
  <c r="G39" i="3"/>
  <c r="G3" i="2" l="1"/>
  <c r="G4" i="2"/>
  <c r="G5" i="2"/>
  <c r="G6" i="2"/>
  <c r="G7" i="2"/>
  <c r="G8" i="2"/>
  <c r="G9" i="2"/>
  <c r="G10" i="2"/>
  <c r="G12" i="2"/>
  <c r="G13" i="2"/>
  <c r="G14" i="2"/>
  <c r="G15" i="2"/>
  <c r="G18" i="2"/>
  <c r="G19" i="2"/>
  <c r="G20" i="2"/>
  <c r="G21" i="2"/>
  <c r="G22" i="2"/>
  <c r="G57" i="3"/>
  <c r="G3" i="3"/>
  <c r="G316" i="2"/>
  <c r="G318" i="2" s="1"/>
  <c r="G326" i="2"/>
  <c r="G324" i="2"/>
  <c r="G288" i="2"/>
  <c r="D274" i="2"/>
  <c r="D262" i="2"/>
  <c r="D263" i="2"/>
  <c r="D255" i="2"/>
  <c r="G210" i="2"/>
  <c r="G16" i="2" l="1"/>
  <c r="G24" i="2" s="1"/>
  <c r="G55" i="3"/>
  <c r="G92" i="3"/>
  <c r="G178" i="2"/>
  <c r="G177" i="2"/>
  <c r="G175" i="2"/>
  <c r="G174" i="2"/>
  <c r="G168" i="2"/>
  <c r="G167" i="2"/>
  <c r="G166" i="2"/>
  <c r="G165" i="2"/>
  <c r="G162" i="2"/>
  <c r="G176" i="2"/>
  <c r="D91" i="2"/>
  <c r="D90" i="2"/>
  <c r="G94" i="3" l="1"/>
  <c r="G95" i="3" s="1"/>
  <c r="G96" i="3" s="1"/>
  <c r="G180" i="2"/>
  <c r="G151" i="2"/>
  <c r="G150" i="2"/>
  <c r="G144" i="2"/>
  <c r="G143" i="2"/>
  <c r="G142" i="2"/>
  <c r="G130" i="2"/>
  <c r="G136" i="2"/>
  <c r="G138" i="2" s="1"/>
  <c r="G129" i="2"/>
  <c r="G343" i="2"/>
  <c r="G342" i="2"/>
  <c r="G341" i="2"/>
  <c r="G340" i="2"/>
  <c r="G339" i="2"/>
  <c r="G299" i="2"/>
  <c r="G298" i="2"/>
  <c r="G297" i="2"/>
  <c r="G291" i="2"/>
  <c r="G290" i="2"/>
  <c r="G289" i="2"/>
  <c r="G287" i="2"/>
  <c r="G280" i="2"/>
  <c r="G279" i="2"/>
  <c r="G277" i="2"/>
  <c r="G276" i="2"/>
  <c r="G275" i="2"/>
  <c r="G274" i="2"/>
  <c r="G273" i="2"/>
  <c r="G266" i="2"/>
  <c r="G265" i="2"/>
  <c r="G264" i="2"/>
  <c r="G263" i="2"/>
  <c r="G262" i="2"/>
  <c r="G132" i="2" l="1"/>
  <c r="G146" i="2"/>
  <c r="G153" i="2"/>
  <c r="G345" i="2"/>
  <c r="G301" i="2"/>
  <c r="G293" i="2"/>
  <c r="G333" i="2" l="1"/>
  <c r="G332" i="2"/>
  <c r="G331" i="2"/>
  <c r="G330" i="2"/>
  <c r="G329" i="2"/>
  <c r="G328" i="2"/>
  <c r="G327" i="2"/>
  <c r="G325" i="2"/>
  <c r="G323" i="2"/>
  <c r="G322" i="2"/>
  <c r="G310" i="2"/>
  <c r="G309" i="2"/>
  <c r="G308" i="2"/>
  <c r="G307" i="2"/>
  <c r="G306" i="2"/>
  <c r="G281" i="2"/>
  <c r="G283" i="2" s="1"/>
  <c r="G261" i="2"/>
  <c r="G260" i="2"/>
  <c r="G258" i="2"/>
  <c r="G257" i="2"/>
  <c r="G256" i="2"/>
  <c r="G255" i="2"/>
  <c r="G254" i="2"/>
  <c r="G222" i="2"/>
  <c r="G224" i="2" s="1"/>
  <c r="G216" i="2"/>
  <c r="G213" i="2"/>
  <c r="G211" i="2"/>
  <c r="G189" i="2"/>
  <c r="G215" i="2"/>
  <c r="G214" i="2"/>
  <c r="G212" i="2"/>
  <c r="G209" i="2"/>
  <c r="G208" i="2"/>
  <c r="G202" i="2"/>
  <c r="G201" i="2"/>
  <c r="G195" i="2"/>
  <c r="G194" i="2"/>
  <c r="G193" i="2"/>
  <c r="G192" i="2"/>
  <c r="G191" i="2"/>
  <c r="G190" i="2"/>
  <c r="G188" i="2"/>
  <c r="G187" i="2"/>
  <c r="G164" i="2"/>
  <c r="G163" i="2"/>
  <c r="G161" i="2"/>
  <c r="G157" i="2"/>
  <c r="G125" i="2"/>
  <c r="G155" i="2" s="1"/>
  <c r="G112" i="2"/>
  <c r="G96" i="2"/>
  <c r="G73" i="2"/>
  <c r="G72" i="2"/>
  <c r="G71" i="2"/>
  <c r="G70" i="2"/>
  <c r="G66" i="2"/>
  <c r="G60" i="2"/>
  <c r="G59" i="2"/>
  <c r="G58" i="2"/>
  <c r="G57" i="2"/>
  <c r="G55" i="2"/>
  <c r="G54" i="2"/>
  <c r="G53" i="2"/>
  <c r="G38" i="2"/>
  <c r="G39" i="2"/>
  <c r="G37" i="2"/>
  <c r="G36" i="2"/>
  <c r="G119" i="2"/>
  <c r="G121" i="2" s="1"/>
  <c r="G113" i="2"/>
  <c r="G111" i="2"/>
  <c r="G110" i="2"/>
  <c r="G103" i="2"/>
  <c r="G105" i="2" s="1"/>
  <c r="G97" i="2"/>
  <c r="G95" i="2"/>
  <c r="G92" i="2"/>
  <c r="G91" i="2"/>
  <c r="G90" i="2"/>
  <c r="G89" i="2"/>
  <c r="G80" i="2"/>
  <c r="G79" i="2"/>
  <c r="G78" i="2"/>
  <c r="G76" i="2"/>
  <c r="G75" i="2"/>
  <c r="G68" i="2"/>
  <c r="G67" i="2"/>
  <c r="G65" i="2"/>
  <c r="G62" i="2"/>
  <c r="G49" i="2"/>
  <c r="G48" i="2"/>
  <c r="G47" i="2"/>
  <c r="G46" i="2"/>
  <c r="G45" i="2"/>
  <c r="G44" i="2"/>
  <c r="G43" i="2"/>
  <c r="G42" i="2"/>
  <c r="G33" i="2"/>
  <c r="G32" i="2"/>
  <c r="G31" i="2"/>
  <c r="G26" i="2"/>
  <c r="G170" i="2" l="1"/>
  <c r="G268" i="2"/>
  <c r="G204" i="2"/>
  <c r="G312" i="2"/>
  <c r="G335" i="2"/>
  <c r="D194" i="2"/>
  <c r="G197" i="2"/>
  <c r="G218" i="2"/>
  <c r="G82" i="2"/>
  <c r="G99" i="2"/>
  <c r="G115" i="2"/>
  <c r="G348" i="2" l="1"/>
  <c r="G226" i="2"/>
  <c r="G123" i="2"/>
  <c r="G350" i="2" l="1"/>
  <c r="G351" i="2" l="1"/>
  <c r="G352" i="2" s="1"/>
</calcChain>
</file>

<file path=xl/sharedStrings.xml><?xml version="1.0" encoding="utf-8"?>
<sst xmlns="http://schemas.openxmlformats.org/spreadsheetml/2006/main" count="485" uniqueCount="232">
  <si>
    <t xml:space="preserve">Item </t>
  </si>
  <si>
    <t xml:space="preserve">Désignation </t>
  </si>
  <si>
    <t xml:space="preserve">Unité  </t>
  </si>
  <si>
    <t xml:space="preserve">Qte </t>
  </si>
  <si>
    <t xml:space="preserve">Qte entreprise </t>
  </si>
  <si>
    <t xml:space="preserve">Prix unitaire </t>
  </si>
  <si>
    <t xml:space="preserve">Prix total </t>
  </si>
  <si>
    <t xml:space="preserve">Ens </t>
  </si>
  <si>
    <t xml:space="preserve">Sous total en € HT </t>
  </si>
  <si>
    <t>U</t>
  </si>
  <si>
    <t>ml</t>
  </si>
  <si>
    <t>Ens</t>
  </si>
  <si>
    <t>m²</t>
  </si>
  <si>
    <t>Analyse d'eau suivant CCTP</t>
  </si>
  <si>
    <t xml:space="preserve">Bouches d'extraction </t>
  </si>
  <si>
    <t xml:space="preserve">Bouches de soufflage </t>
  </si>
  <si>
    <t xml:space="preserve">Réseau de gaines verticales et horizontales en tôle d'acier galvanisé avec accessoires à joint, agrafes en spirale de section circulaire y compris raccords, joints, supports, coudes... </t>
  </si>
  <si>
    <t>Conduit rigide diamètre 125mm</t>
  </si>
  <si>
    <t>Accessoires de mise en œuvre</t>
  </si>
  <si>
    <t xml:space="preserve">Préconisation acoustiques </t>
  </si>
  <si>
    <t>Manchons au passage des murs et cloisons conformément au CCTP</t>
  </si>
  <si>
    <t>Rebouchage des réservations</t>
  </si>
  <si>
    <t xml:space="preserve">Accessoires </t>
  </si>
  <si>
    <t>Volets de réglage, type à IRIS, conformes au CCTP</t>
  </si>
  <si>
    <t xml:space="preserve">   - Ø 250</t>
  </si>
  <si>
    <t xml:space="preserve">Evacuation intérieures </t>
  </si>
  <si>
    <t xml:space="preserve">   - Ø 50</t>
  </si>
  <si>
    <t xml:space="preserve">   - Ø 100</t>
  </si>
  <si>
    <t xml:space="preserve">Mitigeur </t>
  </si>
  <si>
    <t xml:space="preserve">Vannes d'isolement 1/4 de tour </t>
  </si>
  <si>
    <t>Thermomètres</t>
  </si>
  <si>
    <t>Purge des réseaux conforme au C.C.T.P.</t>
  </si>
  <si>
    <t>Certificat de désinfection</t>
  </si>
  <si>
    <t xml:space="preserve">Appareils sanitaires </t>
  </si>
  <si>
    <t xml:space="preserve">Evacuation des condensats </t>
  </si>
  <si>
    <t xml:space="preserve">Réseau d'évacuation des condensats en tube PVC selon descriptif CCTP : </t>
  </si>
  <si>
    <t>- diamètre 40</t>
  </si>
  <si>
    <t>- diamètre 50</t>
  </si>
  <si>
    <t>Siphons à grande garde d'eau</t>
  </si>
  <si>
    <t xml:space="preserve">Régulation </t>
  </si>
  <si>
    <t xml:space="preserve">Calorifugeage des gaines 25 mm suivant CCTP </t>
  </si>
  <si>
    <t xml:space="preserve">Réseau d'extraction et de soufflage </t>
  </si>
  <si>
    <t>Conduit rigide diamètre 315mm</t>
  </si>
  <si>
    <t>Clapet coupe feu</t>
  </si>
  <si>
    <t xml:space="preserve">Distribution Eau Froide Sanitaire et Eau Chaude Sanitaire </t>
  </si>
  <si>
    <t xml:space="preserve">Passivation et rinçage des réseaux </t>
  </si>
  <si>
    <t>Vanne d'arrêt 1/4 de tour DN20</t>
  </si>
  <si>
    <t>Vanne d'arrêt 1/4 de tour DN12</t>
  </si>
  <si>
    <t xml:space="preserve">Production Eau chaude Sanitaire </t>
  </si>
  <si>
    <t xml:space="preserve">Groupe de sécurité, y compris raccordement au réseau EU </t>
  </si>
  <si>
    <t>TVA 20%</t>
  </si>
  <si>
    <t>Nettoyage et désinfection des réseaux conformément au CCTP</t>
  </si>
  <si>
    <t xml:space="preserve">Assistance à la mise en service </t>
  </si>
  <si>
    <t xml:space="preserve">Etudes d'exécution selon descriptif CCTP </t>
  </si>
  <si>
    <t xml:space="preserve">Installation de chantier </t>
  </si>
  <si>
    <t xml:space="preserve">Point d'eau chantier </t>
  </si>
  <si>
    <t xml:space="preserve">Distribution </t>
  </si>
  <si>
    <t>Robinets de vidange et vannes d'isolement en points bas</t>
  </si>
  <si>
    <t>Fourreaux de traversée maçonnerie en plastique rigide non refendu</t>
  </si>
  <si>
    <t xml:space="preserve">Compensateurs axiaux au passage de joint de dilatation </t>
  </si>
  <si>
    <t xml:space="preserve"> Prises de pression sur les circuits principaux</t>
  </si>
  <si>
    <t>Doigt de gant en tous points de prises de température</t>
  </si>
  <si>
    <t>Colliers avec manchons isolants</t>
  </si>
  <si>
    <t>Dispositifs de dilatation conformes au CCTP</t>
  </si>
  <si>
    <t>Fourreaux conformes au CCTP</t>
  </si>
  <si>
    <t>Calorifuge</t>
  </si>
  <si>
    <t>Vannes de réglage STA suivant CCTP y compris calorifuge</t>
  </si>
  <si>
    <t>Vannes d'isolement 1/4 de tour y compris calorifuge</t>
  </si>
  <si>
    <t xml:space="preserve">Bouteille de purge d'air </t>
  </si>
  <si>
    <t xml:space="preserve">Purgeur d'air automatique </t>
  </si>
  <si>
    <t>- DN 28</t>
  </si>
  <si>
    <t>- DN 22</t>
  </si>
  <si>
    <t>Rinçage des réseaux conforme au C.C.T.P</t>
  </si>
  <si>
    <t>Purge des réseaux conformément au C.C.T.P.</t>
  </si>
  <si>
    <t xml:space="preserve">Emission de Calories et de frigories </t>
  </si>
  <si>
    <t>Conduit rigide diamètre 250mm</t>
  </si>
  <si>
    <t xml:space="preserve">Eau Froide </t>
  </si>
  <si>
    <t xml:space="preserve">   - DN20</t>
  </si>
  <si>
    <t xml:space="preserve">   - DN25</t>
  </si>
  <si>
    <t xml:space="preserve">   - DN14</t>
  </si>
  <si>
    <t>Sur EF, calorifuge par coquille en caoutchouc de 13mm M1</t>
  </si>
  <si>
    <t>Repérage des tuyauteries</t>
  </si>
  <si>
    <t xml:space="preserve">   - Ø 80</t>
  </si>
  <si>
    <t xml:space="preserve">Miroir selon descriptif CCTP </t>
  </si>
  <si>
    <t xml:space="preserve">Repérage des tuyauteries selon descriptif CCTP </t>
  </si>
  <si>
    <t xml:space="preserve">Pompe à condensat </t>
  </si>
  <si>
    <r>
      <t xml:space="preserve">  - </t>
    </r>
    <r>
      <rPr>
        <sz val="10"/>
        <rFont val="Arial Narrow"/>
        <family val="2"/>
      </rPr>
      <t>Ø</t>
    </r>
    <r>
      <rPr>
        <sz val="10"/>
        <color rgb="FF000000"/>
        <rFont val="Arial Narrow"/>
        <family val="2"/>
      </rPr>
      <t xml:space="preserve"> 42 </t>
    </r>
  </si>
  <si>
    <r>
      <t xml:space="preserve">  - </t>
    </r>
    <r>
      <rPr>
        <sz val="10"/>
        <rFont val="Arial Narrow"/>
        <family val="2"/>
      </rPr>
      <t>Ø</t>
    </r>
    <r>
      <rPr>
        <sz val="10"/>
        <color rgb="FF000000"/>
        <rFont val="Arial Narrow"/>
        <family val="2"/>
      </rPr>
      <t xml:space="preserve"> 28 </t>
    </r>
  </si>
  <si>
    <r>
      <t xml:space="preserve">  - </t>
    </r>
    <r>
      <rPr>
        <sz val="10"/>
        <rFont val="Arial Narrow"/>
        <family val="2"/>
      </rPr>
      <t>Ø</t>
    </r>
    <r>
      <rPr>
        <sz val="10"/>
        <color rgb="FF000000"/>
        <rFont val="Arial Narrow"/>
        <family val="2"/>
      </rPr>
      <t xml:space="preserve"> 22</t>
    </r>
  </si>
  <si>
    <t>- DN 42</t>
  </si>
  <si>
    <r>
      <rPr>
        <sz val="10"/>
        <rFont val="Calibri"/>
        <family val="2"/>
      </rPr>
      <t>- Ø</t>
    </r>
    <r>
      <rPr>
        <sz val="10"/>
        <rFont val="Arial Narrow"/>
        <family val="2"/>
      </rPr>
      <t xml:space="preserve"> 80</t>
    </r>
  </si>
  <si>
    <t xml:space="preserve">Réseaux intérieurs </t>
  </si>
  <si>
    <t>Conduit rigide diamètre 200mm</t>
  </si>
  <si>
    <t>Conduit rigide diamètre 80mm</t>
  </si>
  <si>
    <t xml:space="preserve">   - DN12</t>
  </si>
  <si>
    <t xml:space="preserve">   - DN10</t>
  </si>
  <si>
    <t xml:space="preserve">Eau ECS </t>
  </si>
  <si>
    <t>Sur EC, calorifuge par coquille en caoutchouc de 32mm M1</t>
  </si>
  <si>
    <t>Vanne d'arrêt 1/4 de tour DN14</t>
  </si>
  <si>
    <t>Vanne d'arrêt 1/4 de tour DN10</t>
  </si>
  <si>
    <t xml:space="preserve">Raccordement sur attente mise à disposition par le lot électricité </t>
  </si>
  <si>
    <t xml:space="preserve">Calorifuge </t>
  </si>
  <si>
    <t xml:space="preserve">Appareillage WC selon descriptif CCTP </t>
  </si>
  <si>
    <t xml:space="preserve">Appareillage WC PMR selon descriptif CCTP </t>
  </si>
  <si>
    <t xml:space="preserve">Appareillage Lave Mains selon descriptif CCTP </t>
  </si>
  <si>
    <t xml:space="preserve">Appareillage Evier selon descriptif CCTP </t>
  </si>
  <si>
    <t xml:space="preserve">Porte papier mural selon descriptif CCTP </t>
  </si>
  <si>
    <t xml:space="preserve">Pot à balais WC selon descriptif CCTP </t>
  </si>
  <si>
    <t xml:space="preserve">Distributeur de savon selon descriptif CCTP </t>
  </si>
  <si>
    <t xml:space="preserve">Attente machine à boisson </t>
  </si>
  <si>
    <t xml:space="preserve">PPPS et inspection commune </t>
  </si>
  <si>
    <t xml:space="preserve">Mise en service selon descriptif CCTP </t>
  </si>
  <si>
    <t>PM</t>
  </si>
  <si>
    <t xml:space="preserve">Accessoires PMR selon descriptif CCTP </t>
  </si>
  <si>
    <t xml:space="preserve">DOE </t>
  </si>
  <si>
    <t xml:space="preserve">DOE selon descriptif CCTP et CCTC </t>
  </si>
  <si>
    <t>Tube cuivre écroui apparent</t>
  </si>
  <si>
    <t xml:space="preserve">Etudes et travaux préparatoires </t>
  </si>
  <si>
    <t>Etudes et préparation</t>
  </si>
  <si>
    <t xml:space="preserve">TOTAL ETUDES ET TRAVAUX PREPARATOIRES </t>
  </si>
  <si>
    <t xml:space="preserve">Chauffage Climatisation des locaux </t>
  </si>
  <si>
    <t xml:space="preserve">Réseau en tube inox à sertir réseau EC </t>
  </si>
  <si>
    <t>Réseau en tube inox à sertir réseau EF</t>
  </si>
  <si>
    <r>
      <t xml:space="preserve">  - </t>
    </r>
    <r>
      <rPr>
        <sz val="10"/>
        <rFont val="Arial Narrow"/>
        <family val="2"/>
      </rPr>
      <t>Ø</t>
    </r>
    <r>
      <rPr>
        <sz val="10"/>
        <color rgb="FF000000"/>
        <rFont val="Arial Narrow"/>
        <family val="2"/>
      </rPr>
      <t xml:space="preserve"> 35</t>
    </r>
  </si>
  <si>
    <r>
      <t xml:space="preserve">  - </t>
    </r>
    <r>
      <rPr>
        <sz val="10"/>
        <rFont val="Arial Narrow"/>
        <family val="2"/>
      </rPr>
      <t>Ø</t>
    </r>
    <r>
      <rPr>
        <sz val="10"/>
        <color rgb="FF000000"/>
        <rFont val="Arial Narrow"/>
        <family val="2"/>
      </rPr>
      <t xml:space="preserve"> 54 </t>
    </r>
  </si>
  <si>
    <r>
      <t xml:space="preserve">  - </t>
    </r>
    <r>
      <rPr>
        <sz val="10"/>
        <rFont val="Arial Narrow"/>
        <family val="2"/>
      </rPr>
      <t>Ø</t>
    </r>
    <r>
      <rPr>
        <sz val="10"/>
        <color rgb="FF000000"/>
        <rFont val="Arial Narrow"/>
        <family val="2"/>
      </rPr>
      <t xml:space="preserve"> 35 </t>
    </r>
  </si>
  <si>
    <t xml:space="preserve">Calorifuge isolant flexible à recouvrement M1 classe 3 selon RT2012 réseau EC </t>
  </si>
  <si>
    <t xml:space="preserve">Calorifuge isolant flexible à recouvrement M1 classe 3 selon RT2012 réseau EF </t>
  </si>
  <si>
    <t>- DN 35</t>
  </si>
  <si>
    <t>Emetteurs selon descriptif CCTP, y compris régulation, accessoires de pose, raccordement réseau hydraulique et électrique (attente à la charge du lot Electricité)</t>
  </si>
  <si>
    <t xml:space="preserve">Voir chapitre GTC </t>
  </si>
  <si>
    <t xml:space="preserve">Raccordement par selle sur chute existante </t>
  </si>
  <si>
    <t xml:space="preserve">GTC </t>
  </si>
  <si>
    <t xml:space="preserve">TOTAL GTC </t>
  </si>
  <si>
    <t>TOTAL CHAUFFAGE CLIMATISATION</t>
  </si>
  <si>
    <t xml:space="preserve">Ventilation  </t>
  </si>
  <si>
    <t>Conduit rigide diamètre 160mm</t>
  </si>
  <si>
    <t>Conduit rigide diamètre 355mm</t>
  </si>
  <si>
    <t xml:space="preserve">   - Ø 200</t>
  </si>
  <si>
    <t xml:space="preserve">   - Ø 315</t>
  </si>
  <si>
    <t xml:space="preserve">Essais, mise en service et réglage </t>
  </si>
  <si>
    <t xml:space="preserve">Essais, mise en service et réglage  selon descriptif CCTP </t>
  </si>
  <si>
    <t>TOTAL VENTILATION</t>
  </si>
  <si>
    <t>Plomberie Sanitaire</t>
  </si>
  <si>
    <t xml:space="preserve">Adduction eau froide et colonne de distribution </t>
  </si>
  <si>
    <t xml:space="preserve">Raccordement sur chute existante </t>
  </si>
  <si>
    <t xml:space="preserve">Chauffe eau électrique 200 litres selon descriptif CCTP </t>
  </si>
  <si>
    <t xml:space="preserve">   - Ø 40</t>
  </si>
  <si>
    <t>Evacuation en tube PVC conforme au CCTP</t>
  </si>
  <si>
    <t xml:space="preserve">Eaux pluviales </t>
  </si>
  <si>
    <t xml:space="preserve">Essais et mise en service </t>
  </si>
  <si>
    <t>TOTAL PLOMBERIE SANITAIRES</t>
  </si>
  <si>
    <t xml:space="preserve">TOTAL HT </t>
  </si>
  <si>
    <t xml:space="preserve">TOTAL TTC </t>
  </si>
  <si>
    <t xml:space="preserve">Bureaux, box et circulation  </t>
  </si>
  <si>
    <t xml:space="preserve">Cartes de régulation </t>
  </si>
  <si>
    <t xml:space="preserve">Régulateur unité terminale iSMA-B-FCU, y compris raccordement à l'UTA concerné et accessoires </t>
  </si>
  <si>
    <t xml:space="preserve">Thermostat </t>
  </si>
  <si>
    <t xml:space="preserve">Paramétrage et mise en fonctionnement </t>
  </si>
  <si>
    <t>Fourniture pose et raccordement de thermostat selon descriptif CCTP</t>
  </si>
  <si>
    <t>Réseau RS485</t>
  </si>
  <si>
    <t xml:space="preserve">Réseau RS485 selon descriptif CCTP </t>
  </si>
  <si>
    <t xml:space="preserve">Raccordement sur UTA </t>
  </si>
  <si>
    <t xml:space="preserve">Supervision </t>
  </si>
  <si>
    <t xml:space="preserve">Mise à niveau supervision site selon descriptif CCTP </t>
  </si>
  <si>
    <t xml:space="preserve">Essais </t>
  </si>
  <si>
    <t>Ventilo-convecteur Cassette 2 voies type COADIS LINE 600 2 voies marque CIAT selon descriptif CCTP (y compris vannes et carte de régulation) - taille 624HEE</t>
  </si>
  <si>
    <t xml:space="preserve">Salle de convivialité </t>
  </si>
  <si>
    <t xml:space="preserve">Ventilo-convecteur Gainable type CONFORT LINE modèle H selon descriptif CCTP (y compris vannes et carte de régulation) - taille 52MHEE </t>
  </si>
  <si>
    <t xml:space="preserve">Gaine de distribution acier laquée noir diamètre 200 - non perforée </t>
  </si>
  <si>
    <t xml:space="preserve">Gaine de distribution acier laquée noir diamètre 200 - perforée pour diffusion selon descriptif CCTP </t>
  </si>
  <si>
    <t>Ventilo-convecteur Cassette 4 voies type COADIS LINE 600 4 voies marque CIAT selon descriptif CCTP (y compris vannes et carte de régulation) - taille 624HEE</t>
  </si>
  <si>
    <r>
      <rPr>
        <sz val="10"/>
        <rFont val="Calibri"/>
        <family val="2"/>
      </rPr>
      <t>- Ø</t>
    </r>
    <r>
      <rPr>
        <sz val="10"/>
        <rFont val="Arial Narrow"/>
        <family val="2"/>
      </rPr>
      <t xml:space="preserve"> 125</t>
    </r>
  </si>
  <si>
    <r>
      <rPr>
        <sz val="10"/>
        <rFont val="Calibri"/>
        <family val="2"/>
      </rPr>
      <t>- Ø</t>
    </r>
    <r>
      <rPr>
        <sz val="10"/>
        <rFont val="Arial Narrow"/>
        <family val="2"/>
      </rPr>
      <t xml:space="preserve"> 160</t>
    </r>
  </si>
  <si>
    <t xml:space="preserve">Grille de reprise salle de convivialité selon descriptif CCTP y compris plenum de raccordement  </t>
  </si>
  <si>
    <t xml:space="preserve">Diffuseur salle de convivialité selon descriptif CCTP y compris plenum de raccordement  </t>
  </si>
  <si>
    <t xml:space="preserve">Module de régulation pour les bouches bureaux selon descriptif CCTP </t>
  </si>
  <si>
    <t xml:space="preserve">   - Ø 160</t>
  </si>
  <si>
    <t xml:space="preserve">PM Sans objet - au lot CVC du niveau 1 </t>
  </si>
  <si>
    <t xml:space="preserve">Chauffe eau électrique 50 litres selon descriptif CCTP </t>
  </si>
  <si>
    <t xml:space="preserve">Appareillage Douche selon descriptif CCTP </t>
  </si>
  <si>
    <t xml:space="preserve">Appareillage Urinoir selon descriptif CCTP </t>
  </si>
  <si>
    <t>Mitigeur thermostatique à cartouche conforme au CCTP</t>
  </si>
  <si>
    <t xml:space="preserve">Bouches sanitaires, bureaux et salles de réunions selon descriptif CCTP </t>
  </si>
  <si>
    <t xml:space="preserve">Module de régulation pour les bouches sanitaires, bureaux et salles de réunions selon descriptif CCTP </t>
  </si>
  <si>
    <t>Raccordement sur passerelle en attente local P101</t>
  </si>
  <si>
    <t xml:space="preserve">Groupes Extérieurs </t>
  </si>
  <si>
    <t xml:space="preserve">Fourniture pose et raccordement interrupteur de sécurité </t>
  </si>
  <si>
    <t xml:space="preserve">Raccordement depuis attente électrique laissée par le lot ELECTRICITE </t>
  </si>
  <si>
    <t xml:space="preserve">Unités intérieures </t>
  </si>
  <si>
    <t xml:space="preserve">Télécommande filaire, y compris liaison électrique, gaine et boite encastrement  </t>
  </si>
  <si>
    <t xml:space="preserve">Liaisons frigorifiques </t>
  </si>
  <si>
    <t xml:space="preserve">Liaisons frigorifiques conformes au CCTP : </t>
  </si>
  <si>
    <t xml:space="preserve">- 15 mètres </t>
  </si>
  <si>
    <t xml:space="preserve">Protection mécanique et anti UV extérieure </t>
  </si>
  <si>
    <t xml:space="preserve">Circuits électriques </t>
  </si>
  <si>
    <t>Liaison en câble U1000R2V 4x1,5mm²</t>
  </si>
  <si>
    <t xml:space="preserve">Réseau d'évacuation des condensats en tube PVC selon descriptif CCTP </t>
  </si>
  <si>
    <t xml:space="preserve">Mise sous pression d'azote et Tirage au vide des installations, y compris complément de charge si nécessaire  </t>
  </si>
  <si>
    <t xml:space="preserve">Fourniture pose et raccordement Groupe extérieur AOYG 14 KBTA2 marque ATLANTIC, y compris accessoires de pose et socle console anti vibratile </t>
  </si>
  <si>
    <t xml:space="preserve">Support y compris accessoires de fixations et silents blocs </t>
  </si>
  <si>
    <t>Fourniture pose et raccordement unité intérieure Casette 600x600 AUXG 7 KVLA.UI marque ATLANTIC</t>
  </si>
  <si>
    <t xml:space="preserve">Raccordement par siphon à grande garde d'eau </t>
  </si>
  <si>
    <t xml:space="preserve">Mise en service et Essais de l'installation </t>
  </si>
  <si>
    <t>11,10</t>
  </si>
  <si>
    <t>TOTAL OPTION : Ventilation de la salle de réunion R+1</t>
  </si>
  <si>
    <t xml:space="preserve">TOTAL OPTION : Chauffage Climatisation Salle de Réunion R+1 </t>
  </si>
  <si>
    <t xml:space="preserve">Centrale double flux </t>
  </si>
  <si>
    <t>Unités de ventilation terminales double flux décentralisées à haute efficacité selon caractéristiques du CCTP. Prestations de fournitures poses et raccordements. Y compris ensemble des accessoires (pose, filtres, pompes de relevages, …)</t>
  </si>
  <si>
    <t>AML 500 H</t>
  </si>
  <si>
    <t>Sonde CO² intégrée à la reprise, pour régulation P</t>
  </si>
  <si>
    <t xml:space="preserve">Télécommande en entrée de pièce </t>
  </si>
  <si>
    <t xml:space="preserve"> </t>
  </si>
  <si>
    <t xml:space="preserve">Grilles extérieures AR637 de marque ALDES </t>
  </si>
  <si>
    <t xml:space="preserve">   - Diamètre 250</t>
  </si>
  <si>
    <t xml:space="preserve">Programmation et Mise en service de l'ensemble des installations de CVC par le fabricant, y compris extension de garantie à deux ans  </t>
  </si>
  <si>
    <t xml:space="preserve">TOTAL OPTION HT </t>
  </si>
  <si>
    <t xml:space="preserve">TOTAL OPTION TTC </t>
  </si>
  <si>
    <t xml:space="preserve">Carottage en façade </t>
  </si>
  <si>
    <t xml:space="preserve">OPTION 2 : Chauffage Climatisation Salle de Réunion R+1 </t>
  </si>
  <si>
    <t>OPTION 2 : Ventilation de la salle de réunion R+1</t>
  </si>
  <si>
    <t xml:space="preserve">Travaux préparatoire et de raccordement </t>
  </si>
  <si>
    <t xml:space="preserve">Vidange de l'antenne </t>
  </si>
  <si>
    <t xml:space="preserve">Réalisation d'un piquage sur le collecteur cuivre existant </t>
  </si>
  <si>
    <t xml:space="preserve">Distribution EFS verticale en cuivre, y compris accessoires de fixation et de mise en œuvre  </t>
  </si>
  <si>
    <t>- diamètre 40/42</t>
  </si>
  <si>
    <t xml:space="preserve">Dispositif anti bélier, y compris vanne 1/4 de tour </t>
  </si>
  <si>
    <t xml:space="preserve">Vanne 1/4 de tour en pied de colonne </t>
  </si>
  <si>
    <t xml:space="preserve">Dérivations aux niveaux </t>
  </si>
  <si>
    <t>Vanne d'arrêt à serrure, diamètre 25</t>
  </si>
  <si>
    <t>Double clapet anti pollution NF type EA avec fonction purge, diamètre 25</t>
  </si>
  <si>
    <t xml:space="preserve">Manchette comptage 710, diamètre 25 y compris tube de remplacement en attente compteur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</si>
</sst>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&quot; &quot;[$€-40C]"/>
  </numFmts>
  <fonts count="13" x14ac:knownFonts="1">
    <font>
      <sz val="11"/>
      <color rgb="FF000000"/>
      <name val="Calibri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u/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i/>
      <sz val="10"/>
      <color rgb="FF000000"/>
      <name val="Arial Narrow"/>
      <family val="2"/>
    </font>
    <font>
      <i/>
      <u/>
      <sz val="10"/>
      <color rgb="FF000000"/>
      <name val="Arial Narrow"/>
      <family val="2"/>
    </font>
    <font>
      <sz val="11"/>
      <color rgb="FF000000"/>
      <name val="Calibri"/>
      <family val="2"/>
    </font>
    <font>
      <sz val="10"/>
      <name val="Arial Narrow"/>
      <family val="2"/>
    </font>
    <font>
      <sz val="10"/>
      <name val="Calibri"/>
      <family val="2"/>
    </font>
    <font>
      <sz val="10"/>
      <color rgb="FF000000"/>
      <name val="Calibri"/>
      <family val="2"/>
    </font>
    <font>
      <b/>
      <u/>
      <sz val="10"/>
      <name val="Arial Narrow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DBDB"/>
        <bgColor rgb="FFDBDBDB"/>
      </patternFill>
    </fill>
  </fills>
  <borders count="2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03">
    <xf numFmtId="0" fontId="0" fillId="0" borderId="0" xfId="0"/>
    <xf numFmtId="0" fontId="2" fillId="0" borderId="7" xfId="0" applyFont="1" applyBorder="1" applyAlignment="1" applyProtection="1">
      <alignment horizontal="center" vertical="center"/>
      <protection locked="0"/>
    </xf>
    <xf numFmtId="164" fontId="2" fillId="0" borderId="10" xfId="0" applyNumberFormat="1" applyFont="1" applyBorder="1" applyAlignment="1" applyProtection="1">
      <alignment horizontal="center" vertical="center"/>
      <protection locked="0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164" fontId="1" fillId="0" borderId="10" xfId="0" applyNumberFormat="1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64" fontId="2" fillId="0" borderId="9" xfId="0" applyNumberFormat="1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44" fontId="2" fillId="0" borderId="14" xfId="1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8" fillId="0" borderId="7" xfId="0" applyFont="1" applyBorder="1" applyAlignment="1" applyProtection="1">
      <alignment horizontal="center" vertical="center"/>
      <protection locked="0"/>
    </xf>
    <xf numFmtId="164" fontId="8" fillId="0" borderId="10" xfId="0" applyNumberFormat="1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64" fontId="1" fillId="2" borderId="4" xfId="0" applyNumberFormat="1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Protection="1"/>
    <xf numFmtId="0" fontId="3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164" fontId="2" fillId="0" borderId="5" xfId="0" applyNumberFormat="1" applyFont="1" applyBorder="1" applyAlignment="1" applyProtection="1">
      <alignment horizontal="center" vertical="center"/>
    </xf>
    <xf numFmtId="0" fontId="0" fillId="0" borderId="0" xfId="0" applyProtection="1"/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Protection="1"/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Protection="1"/>
    <xf numFmtId="0" fontId="4" fillId="0" borderId="7" xfId="0" applyFont="1" applyBorder="1" applyAlignment="1" applyProtection="1">
      <alignment horizontal="center" vertical="center"/>
    </xf>
    <xf numFmtId="0" fontId="2" fillId="0" borderId="8" xfId="0" applyFont="1" applyBorder="1" applyProtection="1"/>
    <xf numFmtId="164" fontId="2" fillId="0" borderId="10" xfId="0" applyNumberFormat="1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right"/>
    </xf>
    <xf numFmtId="164" fontId="1" fillId="0" borderId="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Protection="1"/>
    <xf numFmtId="0" fontId="3" fillId="0" borderId="0" xfId="0" applyFont="1" applyProtection="1"/>
    <xf numFmtId="0" fontId="1" fillId="0" borderId="17" xfId="0" applyFont="1" applyBorder="1" applyAlignment="1" applyProtection="1">
      <alignment horizontal="right"/>
    </xf>
    <xf numFmtId="0" fontId="1" fillId="0" borderId="18" xfId="0" applyFont="1" applyBorder="1" applyAlignment="1" applyProtection="1">
      <alignment horizontal="right"/>
    </xf>
    <xf numFmtId="0" fontId="1" fillId="0" borderId="19" xfId="0" applyFont="1" applyBorder="1" applyAlignment="1" applyProtection="1">
      <alignment horizontal="right"/>
    </xf>
    <xf numFmtId="164" fontId="1" fillId="0" borderId="1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wrapText="1"/>
    </xf>
    <xf numFmtId="0" fontId="6" fillId="0" borderId="6" xfId="0" applyFont="1" applyBorder="1" applyAlignment="1" applyProtection="1">
      <alignment wrapText="1"/>
    </xf>
    <xf numFmtId="0" fontId="2" fillId="0" borderId="15" xfId="0" applyFont="1" applyBorder="1" applyAlignment="1" applyProtection="1">
      <alignment wrapText="1"/>
    </xf>
    <xf numFmtId="0" fontId="5" fillId="0" borderId="6" xfId="0" applyFont="1" applyBorder="1" applyAlignment="1" applyProtection="1">
      <alignment wrapText="1"/>
    </xf>
    <xf numFmtId="0" fontId="2" fillId="0" borderId="15" xfId="0" quotePrefix="1" applyFont="1" applyBorder="1" applyAlignment="1" applyProtection="1">
      <alignment wrapText="1"/>
    </xf>
    <xf numFmtId="0" fontId="2" fillId="0" borderId="6" xfId="0" quotePrefix="1" applyFont="1" applyBorder="1" applyAlignment="1" applyProtection="1">
      <alignment wrapText="1"/>
    </xf>
    <xf numFmtId="0" fontId="4" fillId="0" borderId="5" xfId="0" quotePrefix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right"/>
    </xf>
    <xf numFmtId="0" fontId="8" fillId="0" borderId="6" xfId="0" quotePrefix="1" applyFont="1" applyBorder="1" applyAlignment="1" applyProtection="1">
      <alignment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wrapText="1"/>
    </xf>
    <xf numFmtId="0" fontId="2" fillId="0" borderId="15" xfId="0" applyFont="1" applyBorder="1" applyProtection="1"/>
    <xf numFmtId="0" fontId="6" fillId="0" borderId="15" xfId="0" applyFont="1" applyBorder="1" applyProtection="1"/>
    <xf numFmtId="0" fontId="8" fillId="0" borderId="11" xfId="0" applyFont="1" applyBorder="1" applyAlignment="1" applyProtection="1">
      <alignment wrapText="1"/>
    </xf>
    <xf numFmtId="0" fontId="8" fillId="0" borderId="12" xfId="0" applyFont="1" applyBorder="1" applyAlignment="1" applyProtection="1">
      <alignment horizontal="center" wrapText="1"/>
    </xf>
    <xf numFmtId="0" fontId="10" fillId="0" borderId="12" xfId="0" applyFont="1" applyBorder="1" applyAlignment="1" applyProtection="1">
      <alignment horizontal="center" wrapText="1"/>
    </xf>
    <xf numFmtId="0" fontId="8" fillId="0" borderId="11" xfId="0" applyFont="1" applyBorder="1" applyProtection="1"/>
    <xf numFmtId="0" fontId="8" fillId="0" borderId="12" xfId="0" applyFont="1" applyBorder="1" applyAlignment="1" applyProtection="1">
      <alignment horizontal="center"/>
    </xf>
    <xf numFmtId="0" fontId="10" fillId="0" borderId="12" xfId="0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8" fillId="0" borderId="12" xfId="0" applyFont="1" applyBorder="1" applyAlignment="1" applyProtection="1">
      <alignment horizontal="center" vertical="center" wrapText="1"/>
    </xf>
    <xf numFmtId="0" fontId="8" fillId="0" borderId="0" xfId="0" applyFont="1" applyProtection="1"/>
    <xf numFmtId="0" fontId="3" fillId="0" borderId="6" xfId="0" applyFont="1" applyBorder="1" applyAlignment="1" applyProtection="1">
      <alignment wrapText="1"/>
    </xf>
    <xf numFmtId="0" fontId="2" fillId="0" borderId="6" xfId="0" quotePrefix="1" applyFont="1" applyBorder="1" applyProtection="1"/>
    <xf numFmtId="0" fontId="5" fillId="0" borderId="15" xfId="0" applyFont="1" applyBorder="1" applyProtection="1"/>
    <xf numFmtId="0" fontId="5" fillId="0" borderId="6" xfId="0" applyFont="1" applyBorder="1" applyProtection="1"/>
    <xf numFmtId="0" fontId="0" fillId="0" borderId="10" xfId="0" applyBorder="1" applyAlignment="1" applyProtection="1">
      <alignment horizontal="center"/>
    </xf>
    <xf numFmtId="0" fontId="3" fillId="0" borderId="5" xfId="0" applyFont="1" applyBorder="1" applyAlignment="1" applyProtection="1">
      <alignment vertical="center"/>
    </xf>
    <xf numFmtId="0" fontId="2" fillId="0" borderId="12" xfId="0" applyFont="1" applyBorder="1" applyAlignment="1" applyProtection="1">
      <alignment horizontal="center"/>
    </xf>
    <xf numFmtId="0" fontId="4" fillId="0" borderId="0" xfId="0" applyFont="1" applyProtection="1"/>
    <xf numFmtId="0" fontId="8" fillId="0" borderId="13" xfId="0" applyFont="1" applyBorder="1" applyProtection="1"/>
    <xf numFmtId="0" fontId="8" fillId="0" borderId="13" xfId="0" applyFont="1" applyBorder="1" applyAlignment="1" applyProtection="1">
      <alignment wrapText="1"/>
    </xf>
    <xf numFmtId="0" fontId="2" fillId="0" borderId="12" xfId="0" applyFont="1" applyBorder="1" applyAlignment="1" applyProtection="1">
      <alignment horizontal="center" wrapText="1"/>
    </xf>
    <xf numFmtId="0" fontId="2" fillId="0" borderId="11" xfId="0" applyFont="1" applyBorder="1" applyProtection="1"/>
    <xf numFmtId="0" fontId="2" fillId="0" borderId="11" xfId="0" applyFont="1" applyBorder="1" applyAlignment="1" applyProtection="1">
      <alignment vertical="center" wrapText="1"/>
    </xf>
    <xf numFmtId="0" fontId="2" fillId="0" borderId="11" xfId="0" applyFont="1" applyBorder="1" applyAlignment="1" applyProtection="1">
      <alignment vertical="center"/>
    </xf>
    <xf numFmtId="0" fontId="5" fillId="0" borderId="11" xfId="0" applyFont="1" applyBorder="1" applyProtection="1"/>
    <xf numFmtId="0" fontId="8" fillId="0" borderId="11" xfId="0" applyFont="1" applyBorder="1" applyAlignment="1" applyProtection="1">
      <alignment vertical="center" wrapText="1"/>
    </xf>
    <xf numFmtId="0" fontId="2" fillId="0" borderId="12" xfId="0" applyFont="1" applyBorder="1" applyAlignment="1" applyProtection="1">
      <alignment horizontal="center" vertical="center" wrapText="1"/>
    </xf>
    <xf numFmtId="164" fontId="2" fillId="0" borderId="16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164" fontId="2" fillId="0" borderId="0" xfId="0" applyNumberFormat="1" applyFont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wrapText="1"/>
    </xf>
    <xf numFmtId="0" fontId="8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164" fontId="8" fillId="0" borderId="5" xfId="0" applyNumberFormat="1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wrapText="1"/>
    </xf>
    <xf numFmtId="0" fontId="12" fillId="0" borderId="0" xfId="0" applyFont="1" applyProtection="1"/>
    <xf numFmtId="0" fontId="8" fillId="0" borderId="6" xfId="0" applyFont="1" applyBorder="1" applyAlignment="1" applyProtection="1">
      <alignment wrapText="1"/>
    </xf>
    <xf numFmtId="0" fontId="2" fillId="0" borderId="0" xfId="0" quotePrefix="1" applyFont="1" applyAlignment="1" applyProtection="1">
      <alignment wrapText="1"/>
    </xf>
  </cellXfs>
  <cellStyles count="2">
    <cellStyle name="Monétaire" xfId="1" builtinId="4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7102C-1B32-4D2A-8378-4E7D079BE915}">
  <dimension ref="A1:G352"/>
  <sheetViews>
    <sheetView tabSelected="1" zoomScale="130" zoomScaleNormal="130" workbookViewId="0">
      <selection activeCell="E227" sqref="E227:F347"/>
    </sheetView>
  </sheetViews>
  <sheetFormatPr baseColWidth="10" defaultColWidth="11.44140625" defaultRowHeight="13.8" x14ac:dyDescent="0.3"/>
  <cols>
    <col min="1" max="1" width="8" style="91" customWidth="1"/>
    <col min="2" max="2" width="49" style="42" customWidth="1"/>
    <col min="3" max="4" width="5.33203125" style="91" customWidth="1"/>
    <col min="5" max="5" width="8.88671875" style="91" customWidth="1"/>
    <col min="6" max="6" width="10.6640625" style="92" customWidth="1"/>
    <col min="7" max="7" width="9.88671875" style="92" customWidth="1"/>
    <col min="8" max="8" width="11.44140625" style="42" customWidth="1"/>
    <col min="9" max="16384" width="11.44140625" style="42"/>
  </cols>
  <sheetData>
    <row r="1" spans="1:7" s="19" customFormat="1" ht="28.2" thickBot="1" x14ac:dyDescent="0.35">
      <c r="A1" s="14" t="s">
        <v>0</v>
      </c>
      <c r="B1" s="15" t="s">
        <v>1</v>
      </c>
      <c r="C1" s="16" t="s">
        <v>2</v>
      </c>
      <c r="D1" s="16" t="s">
        <v>3</v>
      </c>
      <c r="E1" s="16" t="s">
        <v>4</v>
      </c>
      <c r="F1" s="17" t="s">
        <v>5</v>
      </c>
      <c r="G1" s="18" t="s">
        <v>6</v>
      </c>
    </row>
    <row r="2" spans="1:7" s="19" customFormat="1" x14ac:dyDescent="0.3">
      <c r="A2" s="20"/>
      <c r="B2" s="21"/>
      <c r="C2" s="22"/>
      <c r="D2" s="23"/>
      <c r="E2" s="4"/>
      <c r="F2" s="5"/>
      <c r="G2" s="24"/>
    </row>
    <row r="3" spans="1:7" s="31" customFormat="1" ht="14.4" x14ac:dyDescent="0.3">
      <c r="A3" s="25">
        <v>6</v>
      </c>
      <c r="B3" s="26" t="s">
        <v>117</v>
      </c>
      <c r="C3" s="27"/>
      <c r="D3" s="28"/>
      <c r="E3" s="1"/>
      <c r="F3" s="3"/>
      <c r="G3" s="30" t="str">
        <f t="shared" ref="G3:G9" si="0">IF(F3="","",F3*E3)</f>
        <v/>
      </c>
    </row>
    <row r="4" spans="1:7" s="31" customFormat="1" ht="14.4" x14ac:dyDescent="0.3">
      <c r="A4" s="32"/>
      <c r="B4" s="33"/>
      <c r="C4" s="29"/>
      <c r="D4" s="28"/>
      <c r="E4" s="1"/>
      <c r="F4" s="3"/>
      <c r="G4" s="30" t="str">
        <f t="shared" si="0"/>
        <v/>
      </c>
    </row>
    <row r="5" spans="1:7" s="31" customFormat="1" ht="14.4" x14ac:dyDescent="0.3">
      <c r="A5" s="34">
        <v>6.1</v>
      </c>
      <c r="B5" s="35" t="s">
        <v>118</v>
      </c>
      <c r="C5" s="36"/>
      <c r="D5" s="28"/>
      <c r="E5" s="1"/>
      <c r="F5" s="3"/>
      <c r="G5" s="30" t="str">
        <f t="shared" si="0"/>
        <v/>
      </c>
    </row>
    <row r="6" spans="1:7" s="31" customFormat="1" ht="14.4" x14ac:dyDescent="0.3">
      <c r="A6" s="32"/>
      <c r="B6" s="33"/>
      <c r="C6" s="29"/>
      <c r="D6" s="28"/>
      <c r="E6" s="1"/>
      <c r="F6" s="3"/>
      <c r="G6" s="30" t="str">
        <f t="shared" si="0"/>
        <v/>
      </c>
    </row>
    <row r="7" spans="1:7" s="31" customFormat="1" ht="14.4" x14ac:dyDescent="0.3">
      <c r="A7" s="32"/>
      <c r="B7" s="33" t="s">
        <v>53</v>
      </c>
      <c r="C7" s="29" t="s">
        <v>7</v>
      </c>
      <c r="D7" s="28">
        <v>1</v>
      </c>
      <c r="E7" s="1"/>
      <c r="F7" s="3"/>
      <c r="G7" s="30" t="str">
        <f t="shared" si="0"/>
        <v/>
      </c>
    </row>
    <row r="8" spans="1:7" s="31" customFormat="1" ht="12.75" customHeight="1" x14ac:dyDescent="0.3">
      <c r="A8" s="32"/>
      <c r="B8" s="33" t="s">
        <v>110</v>
      </c>
      <c r="C8" s="29" t="s">
        <v>7</v>
      </c>
      <c r="D8" s="28">
        <v>1</v>
      </c>
      <c r="E8" s="1"/>
      <c r="F8" s="3"/>
      <c r="G8" s="30" t="str">
        <f t="shared" si="0"/>
        <v/>
      </c>
    </row>
    <row r="9" spans="1:7" s="31" customFormat="1" ht="12.75" customHeight="1" x14ac:dyDescent="0.3">
      <c r="A9" s="32"/>
      <c r="B9" s="37"/>
      <c r="C9" s="29"/>
      <c r="D9" s="29"/>
      <c r="E9" s="1"/>
      <c r="F9" s="2"/>
      <c r="G9" s="30" t="str">
        <f t="shared" si="0"/>
        <v/>
      </c>
    </row>
    <row r="10" spans="1:7" s="31" customFormat="1" ht="14.4" x14ac:dyDescent="0.3">
      <c r="A10" s="32"/>
      <c r="B10" s="39" t="s">
        <v>8</v>
      </c>
      <c r="C10" s="29"/>
      <c r="D10" s="29"/>
      <c r="E10" s="1"/>
      <c r="F10" s="2"/>
      <c r="G10" s="40" t="str">
        <f>IF(SUM(G7:G8)=0,"",SUM(G7:G8))</f>
        <v/>
      </c>
    </row>
    <row r="11" spans="1:7" s="31" customFormat="1" ht="14.4" x14ac:dyDescent="0.3">
      <c r="A11" s="32"/>
      <c r="B11" s="41"/>
      <c r="C11" s="29"/>
      <c r="D11" s="28"/>
      <c r="E11" s="1"/>
      <c r="F11" s="2"/>
      <c r="G11" s="40"/>
    </row>
    <row r="12" spans="1:7" s="31" customFormat="1" ht="14.4" x14ac:dyDescent="0.3">
      <c r="A12" s="34">
        <v>6.2</v>
      </c>
      <c r="B12" s="35" t="s">
        <v>114</v>
      </c>
      <c r="C12" s="36"/>
      <c r="D12" s="28"/>
      <c r="E12" s="1"/>
      <c r="F12" s="3"/>
      <c r="G12" s="30" t="str">
        <f t="shared" ref="G12:G15" si="1">IF(F12="","",F12*E12)</f>
        <v/>
      </c>
    </row>
    <row r="13" spans="1:7" s="31" customFormat="1" ht="14.4" x14ac:dyDescent="0.3">
      <c r="A13" s="32"/>
      <c r="B13" s="33"/>
      <c r="C13" s="29"/>
      <c r="D13" s="28"/>
      <c r="E13" s="1"/>
      <c r="F13" s="3"/>
      <c r="G13" s="30" t="str">
        <f t="shared" si="1"/>
        <v/>
      </c>
    </row>
    <row r="14" spans="1:7" s="31" customFormat="1" ht="14.4" x14ac:dyDescent="0.3">
      <c r="A14" s="32"/>
      <c r="B14" s="42" t="s">
        <v>115</v>
      </c>
      <c r="C14" s="29" t="s">
        <v>7</v>
      </c>
      <c r="D14" s="28">
        <v>1</v>
      </c>
      <c r="E14" s="1"/>
      <c r="F14" s="3"/>
      <c r="G14" s="30" t="str">
        <f>IF(F14="","",F14*E14)</f>
        <v/>
      </c>
    </row>
    <row r="15" spans="1:7" s="31" customFormat="1" ht="12.75" customHeight="1" x14ac:dyDescent="0.3">
      <c r="A15" s="32"/>
      <c r="B15" s="37"/>
      <c r="C15" s="29"/>
      <c r="D15" s="29"/>
      <c r="E15" s="1"/>
      <c r="F15" s="2"/>
      <c r="G15" s="30" t="str">
        <f t="shared" si="1"/>
        <v/>
      </c>
    </row>
    <row r="16" spans="1:7" s="31" customFormat="1" ht="14.4" x14ac:dyDescent="0.3">
      <c r="A16" s="32"/>
      <c r="B16" s="39" t="s">
        <v>8</v>
      </c>
      <c r="C16" s="29"/>
      <c r="D16" s="29"/>
      <c r="E16" s="1"/>
      <c r="F16" s="2"/>
      <c r="G16" s="40" t="str">
        <f>IF(SUM(G14:G14)=0,"",SUM(G14:G14))</f>
        <v/>
      </c>
    </row>
    <row r="17" spans="1:7" s="31" customFormat="1" ht="14.4" x14ac:dyDescent="0.3">
      <c r="A17" s="32"/>
      <c r="B17" s="41"/>
      <c r="C17" s="29"/>
      <c r="D17" s="28"/>
      <c r="E17" s="1"/>
      <c r="F17" s="2"/>
      <c r="G17" s="40"/>
    </row>
    <row r="18" spans="1:7" s="31" customFormat="1" ht="14.4" x14ac:dyDescent="0.3">
      <c r="A18" s="34">
        <v>6.3</v>
      </c>
      <c r="B18" s="35" t="s">
        <v>54</v>
      </c>
      <c r="C18" s="36"/>
      <c r="D18" s="28"/>
      <c r="E18" s="1"/>
      <c r="F18" s="3"/>
      <c r="G18" s="30" t="str">
        <f t="shared" ref="G18:G21" si="2">IF(F18="","",F18*E18)</f>
        <v/>
      </c>
    </row>
    <row r="19" spans="1:7" s="31" customFormat="1" ht="14.4" x14ac:dyDescent="0.3">
      <c r="A19" s="32"/>
      <c r="B19" s="33"/>
      <c r="C19" s="29"/>
      <c r="D19" s="28"/>
      <c r="E19" s="1"/>
      <c r="F19" s="3"/>
      <c r="G19" s="30" t="str">
        <f t="shared" si="2"/>
        <v/>
      </c>
    </row>
    <row r="20" spans="1:7" s="31" customFormat="1" ht="14.4" x14ac:dyDescent="0.3">
      <c r="A20" s="32"/>
      <c r="B20" s="33" t="s">
        <v>55</v>
      </c>
      <c r="C20" s="29" t="s">
        <v>7</v>
      </c>
      <c r="D20" s="28">
        <v>1</v>
      </c>
      <c r="E20" s="1"/>
      <c r="F20" s="3"/>
      <c r="G20" s="30" t="str">
        <f t="shared" si="2"/>
        <v/>
      </c>
    </row>
    <row r="21" spans="1:7" s="31" customFormat="1" ht="12.75" customHeight="1" x14ac:dyDescent="0.3">
      <c r="A21" s="32"/>
      <c r="B21" s="37"/>
      <c r="C21" s="29"/>
      <c r="D21" s="29"/>
      <c r="E21" s="1"/>
      <c r="F21" s="2"/>
      <c r="G21" s="30" t="str">
        <f t="shared" si="2"/>
        <v/>
      </c>
    </row>
    <row r="22" spans="1:7" s="31" customFormat="1" ht="14.4" x14ac:dyDescent="0.3">
      <c r="A22" s="32"/>
      <c r="B22" s="39" t="s">
        <v>8</v>
      </c>
      <c r="C22" s="29"/>
      <c r="D22" s="29"/>
      <c r="E22" s="1"/>
      <c r="F22" s="2"/>
      <c r="G22" s="40" t="str">
        <f>IF(SUM(G20:G20)=0,"",SUM(G20:G20))</f>
        <v/>
      </c>
    </row>
    <row r="23" spans="1:7" ht="14.4" thickBot="1" x14ac:dyDescent="0.35">
      <c r="A23" s="25"/>
      <c r="B23" s="43"/>
      <c r="C23" s="27"/>
      <c r="D23" s="28"/>
      <c r="E23" s="1"/>
      <c r="F23" s="2"/>
      <c r="G23" s="30"/>
    </row>
    <row r="24" spans="1:7" ht="14.4" thickBot="1" x14ac:dyDescent="0.35">
      <c r="A24" s="44" t="s">
        <v>119</v>
      </c>
      <c r="B24" s="45"/>
      <c r="C24" s="45"/>
      <c r="D24" s="45"/>
      <c r="E24" s="45"/>
      <c r="F24" s="46"/>
      <c r="G24" s="47">
        <f>SUM(G2:G23)/2</f>
        <v>0</v>
      </c>
    </row>
    <row r="25" spans="1:7" s="19" customFormat="1" x14ac:dyDescent="0.3">
      <c r="A25" s="20"/>
      <c r="B25" s="21"/>
      <c r="C25" s="22"/>
      <c r="D25" s="23"/>
      <c r="E25" s="4"/>
      <c r="F25" s="5"/>
      <c r="G25" s="24"/>
    </row>
    <row r="26" spans="1:7" s="31" customFormat="1" ht="14.4" x14ac:dyDescent="0.3">
      <c r="A26" s="25">
        <v>7</v>
      </c>
      <c r="B26" s="26" t="s">
        <v>120</v>
      </c>
      <c r="C26" s="27"/>
      <c r="D26" s="28"/>
      <c r="E26" s="1"/>
      <c r="F26" s="3"/>
      <c r="G26" s="30" t="str">
        <f>IF(F26="","",F26*E26)</f>
        <v/>
      </c>
    </row>
    <row r="27" spans="1:7" s="31" customFormat="1" ht="14.4" x14ac:dyDescent="0.3">
      <c r="A27" s="25"/>
      <c r="B27" s="26"/>
      <c r="C27" s="27"/>
      <c r="D27" s="28"/>
      <c r="E27" s="1"/>
      <c r="F27" s="3"/>
      <c r="G27" s="30"/>
    </row>
    <row r="28" spans="1:7" s="31" customFormat="1" ht="14.4" x14ac:dyDescent="0.3">
      <c r="A28" s="34">
        <v>7.2</v>
      </c>
      <c r="B28" s="35" t="s">
        <v>56</v>
      </c>
      <c r="C28" s="27"/>
      <c r="D28" s="28"/>
      <c r="E28" s="1"/>
      <c r="F28" s="3"/>
      <c r="G28" s="30"/>
    </row>
    <row r="29" spans="1:7" s="31" customFormat="1" ht="14.4" x14ac:dyDescent="0.3">
      <c r="A29" s="25"/>
      <c r="B29" s="48"/>
      <c r="C29" s="29"/>
      <c r="D29" s="28"/>
      <c r="E29" s="1"/>
      <c r="F29" s="3"/>
      <c r="G29" s="30"/>
    </row>
    <row r="30" spans="1:7" s="31" customFormat="1" ht="14.4" x14ac:dyDescent="0.3">
      <c r="A30" s="25"/>
      <c r="B30" s="49" t="s">
        <v>121</v>
      </c>
      <c r="C30" s="29"/>
      <c r="D30" s="28"/>
      <c r="E30" s="1"/>
      <c r="F30" s="3"/>
      <c r="G30" s="30"/>
    </row>
    <row r="31" spans="1:7" s="31" customFormat="1" ht="14.4" x14ac:dyDescent="0.3">
      <c r="A31" s="25"/>
      <c r="B31" s="50" t="s">
        <v>123</v>
      </c>
      <c r="C31" s="29" t="s">
        <v>10</v>
      </c>
      <c r="D31" s="28">
        <v>80</v>
      </c>
      <c r="E31" s="1"/>
      <c r="F31" s="3"/>
      <c r="G31" s="30" t="str">
        <f>IF(F31="","",F31*E31)</f>
        <v/>
      </c>
    </row>
    <row r="32" spans="1:7" s="31" customFormat="1" ht="14.4" x14ac:dyDescent="0.3">
      <c r="A32" s="25"/>
      <c r="B32" s="50" t="s">
        <v>87</v>
      </c>
      <c r="C32" s="29" t="s">
        <v>10</v>
      </c>
      <c r="D32" s="28">
        <v>60</v>
      </c>
      <c r="E32" s="1"/>
      <c r="F32" s="3"/>
      <c r="G32" s="30" t="str">
        <f>IF(F32="","",F32*E32)</f>
        <v/>
      </c>
    </row>
    <row r="33" spans="1:7" s="31" customFormat="1" ht="14.4" x14ac:dyDescent="0.3">
      <c r="A33" s="25"/>
      <c r="B33" s="50" t="s">
        <v>88</v>
      </c>
      <c r="C33" s="29" t="s">
        <v>10</v>
      </c>
      <c r="D33" s="28">
        <v>120</v>
      </c>
      <c r="E33" s="1"/>
      <c r="F33" s="3"/>
      <c r="G33" s="30" t="str">
        <f>IF(F33="","",F33*E33)</f>
        <v/>
      </c>
    </row>
    <row r="34" spans="1:7" s="31" customFormat="1" ht="14.4" x14ac:dyDescent="0.3">
      <c r="A34" s="25"/>
      <c r="B34" s="50"/>
      <c r="C34" s="29"/>
      <c r="D34" s="28"/>
      <c r="E34" s="1"/>
      <c r="F34" s="3"/>
      <c r="G34" s="30"/>
    </row>
    <row r="35" spans="1:7" s="31" customFormat="1" ht="14.4" x14ac:dyDescent="0.3">
      <c r="A35" s="25"/>
      <c r="B35" s="49" t="s">
        <v>122</v>
      </c>
      <c r="C35" s="29"/>
      <c r="D35" s="28"/>
      <c r="E35" s="1"/>
      <c r="F35" s="3"/>
      <c r="G35" s="30"/>
    </row>
    <row r="36" spans="1:7" s="31" customFormat="1" ht="14.4" x14ac:dyDescent="0.3">
      <c r="A36" s="25"/>
      <c r="B36" s="50" t="s">
        <v>124</v>
      </c>
      <c r="C36" s="29" t="s">
        <v>10</v>
      </c>
      <c r="D36" s="28">
        <v>30</v>
      </c>
      <c r="E36" s="1"/>
      <c r="F36" s="3"/>
      <c r="G36" s="30" t="str">
        <f>IF(F36="","",F36*E36)</f>
        <v/>
      </c>
    </row>
    <row r="37" spans="1:7" s="31" customFormat="1" ht="14.4" x14ac:dyDescent="0.3">
      <c r="A37" s="25"/>
      <c r="B37" s="50" t="s">
        <v>86</v>
      </c>
      <c r="C37" s="29" t="s">
        <v>10</v>
      </c>
      <c r="D37" s="28">
        <v>50</v>
      </c>
      <c r="E37" s="1"/>
      <c r="F37" s="3"/>
      <c r="G37" s="30" t="str">
        <f>IF(F37="","",F37*E37)</f>
        <v/>
      </c>
    </row>
    <row r="38" spans="1:7" s="31" customFormat="1" ht="14.4" x14ac:dyDescent="0.3">
      <c r="A38" s="25"/>
      <c r="B38" s="50" t="s">
        <v>125</v>
      </c>
      <c r="C38" s="29" t="s">
        <v>10</v>
      </c>
      <c r="D38" s="28">
        <v>60</v>
      </c>
      <c r="E38" s="1"/>
      <c r="F38" s="3"/>
      <c r="G38" s="30" t="str">
        <f>IF(F38="","",F38*E38)</f>
        <v/>
      </c>
    </row>
    <row r="39" spans="1:7" s="31" customFormat="1" ht="14.4" x14ac:dyDescent="0.3">
      <c r="A39" s="25"/>
      <c r="B39" s="50" t="s">
        <v>88</v>
      </c>
      <c r="C39" s="29" t="s">
        <v>10</v>
      </c>
      <c r="D39" s="28">
        <v>120</v>
      </c>
      <c r="E39" s="1"/>
      <c r="F39" s="3"/>
      <c r="G39" s="30" t="str">
        <f>IF(F39="","",F39*E39)</f>
        <v/>
      </c>
    </row>
    <row r="40" spans="1:7" s="31" customFormat="1" ht="14.4" x14ac:dyDescent="0.3">
      <c r="A40" s="25"/>
      <c r="B40" s="50"/>
      <c r="C40" s="29"/>
      <c r="D40" s="28"/>
      <c r="E40" s="1"/>
      <c r="F40" s="3"/>
      <c r="G40" s="30"/>
    </row>
    <row r="41" spans="1:7" s="31" customFormat="1" ht="14.4" x14ac:dyDescent="0.3">
      <c r="A41" s="25"/>
      <c r="B41" s="49" t="s">
        <v>22</v>
      </c>
      <c r="C41" s="29"/>
      <c r="D41" s="28"/>
      <c r="E41" s="1"/>
      <c r="F41" s="3"/>
      <c r="G41" s="30"/>
    </row>
    <row r="42" spans="1:7" s="31" customFormat="1" ht="14.4" x14ac:dyDescent="0.3">
      <c r="A42" s="25"/>
      <c r="B42" s="48" t="s">
        <v>57</v>
      </c>
      <c r="C42" s="29" t="s">
        <v>9</v>
      </c>
      <c r="D42" s="28">
        <v>4</v>
      </c>
      <c r="E42" s="1"/>
      <c r="F42" s="3"/>
      <c r="G42" s="30" t="str">
        <f t="shared" ref="G42:G49" si="3">IF(F42="","",F42*E42)</f>
        <v/>
      </c>
    </row>
    <row r="43" spans="1:7" s="31" customFormat="1" ht="14.4" x14ac:dyDescent="0.3">
      <c r="A43" s="25"/>
      <c r="B43" s="48" t="s">
        <v>58</v>
      </c>
      <c r="C43" s="29" t="s">
        <v>7</v>
      </c>
      <c r="D43" s="28">
        <v>1</v>
      </c>
      <c r="E43" s="1"/>
      <c r="F43" s="3"/>
      <c r="G43" s="30" t="str">
        <f t="shared" si="3"/>
        <v/>
      </c>
    </row>
    <row r="44" spans="1:7" s="31" customFormat="1" ht="14.4" x14ac:dyDescent="0.3">
      <c r="A44" s="25"/>
      <c r="B44" s="48" t="s">
        <v>59</v>
      </c>
      <c r="C44" s="29" t="s">
        <v>7</v>
      </c>
      <c r="D44" s="28">
        <v>2</v>
      </c>
      <c r="E44" s="1"/>
      <c r="F44" s="3"/>
      <c r="G44" s="30" t="str">
        <f t="shared" si="3"/>
        <v/>
      </c>
    </row>
    <row r="45" spans="1:7" s="31" customFormat="1" ht="14.4" x14ac:dyDescent="0.3">
      <c r="A45" s="25"/>
      <c r="B45" s="48" t="s">
        <v>60</v>
      </c>
      <c r="C45" s="29" t="s">
        <v>9</v>
      </c>
      <c r="D45" s="28">
        <v>4</v>
      </c>
      <c r="E45" s="1"/>
      <c r="F45" s="3"/>
      <c r="G45" s="30" t="str">
        <f t="shared" si="3"/>
        <v/>
      </c>
    </row>
    <row r="46" spans="1:7" s="31" customFormat="1" ht="14.4" x14ac:dyDescent="0.3">
      <c r="A46" s="25"/>
      <c r="B46" s="48" t="s">
        <v>61</v>
      </c>
      <c r="C46" s="29" t="s">
        <v>9</v>
      </c>
      <c r="D46" s="28">
        <v>4</v>
      </c>
      <c r="E46" s="1"/>
      <c r="F46" s="3"/>
      <c r="G46" s="30" t="str">
        <f t="shared" si="3"/>
        <v/>
      </c>
    </row>
    <row r="47" spans="1:7" s="31" customFormat="1" ht="14.4" x14ac:dyDescent="0.3">
      <c r="A47" s="25"/>
      <c r="B47" s="48" t="s">
        <v>62</v>
      </c>
      <c r="C47" s="29" t="s">
        <v>7</v>
      </c>
      <c r="D47" s="28">
        <v>1</v>
      </c>
      <c r="E47" s="1"/>
      <c r="F47" s="3"/>
      <c r="G47" s="30" t="str">
        <f t="shared" si="3"/>
        <v/>
      </c>
    </row>
    <row r="48" spans="1:7" s="31" customFormat="1" ht="14.4" x14ac:dyDescent="0.3">
      <c r="A48" s="25"/>
      <c r="B48" s="48" t="s">
        <v>63</v>
      </c>
      <c r="C48" s="29" t="s">
        <v>7</v>
      </c>
      <c r="D48" s="28">
        <v>1</v>
      </c>
      <c r="E48" s="1"/>
      <c r="F48" s="3"/>
      <c r="G48" s="30" t="str">
        <f t="shared" si="3"/>
        <v/>
      </c>
    </row>
    <row r="49" spans="1:7" s="31" customFormat="1" ht="14.4" x14ac:dyDescent="0.3">
      <c r="A49" s="25"/>
      <c r="B49" s="48" t="s">
        <v>64</v>
      </c>
      <c r="C49" s="29" t="s">
        <v>7</v>
      </c>
      <c r="D49" s="28">
        <v>1</v>
      </c>
      <c r="E49" s="1"/>
      <c r="F49" s="3"/>
      <c r="G49" s="30" t="str">
        <f t="shared" si="3"/>
        <v/>
      </c>
    </row>
    <row r="50" spans="1:7" s="31" customFormat="1" ht="14.4" x14ac:dyDescent="0.3">
      <c r="A50" s="25"/>
      <c r="B50" s="48"/>
      <c r="C50" s="29"/>
      <c r="D50" s="28"/>
      <c r="E50" s="1"/>
      <c r="F50" s="3"/>
      <c r="G50" s="30"/>
    </row>
    <row r="51" spans="1:7" s="31" customFormat="1" ht="14.4" x14ac:dyDescent="0.3">
      <c r="A51" s="25"/>
      <c r="B51" s="49" t="s">
        <v>65</v>
      </c>
      <c r="C51" s="29"/>
      <c r="D51" s="28"/>
      <c r="E51" s="1"/>
      <c r="F51" s="3"/>
      <c r="G51" s="30"/>
    </row>
    <row r="52" spans="1:7" s="31" customFormat="1" ht="27.6" x14ac:dyDescent="0.3">
      <c r="A52" s="25"/>
      <c r="B52" s="51" t="s">
        <v>126</v>
      </c>
      <c r="C52" s="29"/>
      <c r="D52" s="28"/>
      <c r="E52" s="1"/>
      <c r="F52" s="3"/>
      <c r="G52" s="30"/>
    </row>
    <row r="53" spans="1:7" s="31" customFormat="1" ht="14.4" x14ac:dyDescent="0.3">
      <c r="A53" s="25"/>
      <c r="B53" s="50" t="s">
        <v>123</v>
      </c>
      <c r="C53" s="29" t="s">
        <v>10</v>
      </c>
      <c r="D53" s="28">
        <v>80</v>
      </c>
      <c r="E53" s="1"/>
      <c r="F53" s="3"/>
      <c r="G53" s="30" t="str">
        <f>IF(F53="","",F53*E53)</f>
        <v/>
      </c>
    </row>
    <row r="54" spans="1:7" s="31" customFormat="1" ht="14.4" x14ac:dyDescent="0.3">
      <c r="A54" s="25"/>
      <c r="B54" s="50" t="s">
        <v>87</v>
      </c>
      <c r="C54" s="29" t="s">
        <v>10</v>
      </c>
      <c r="D54" s="28">
        <v>60</v>
      </c>
      <c r="E54" s="1"/>
      <c r="F54" s="3"/>
      <c r="G54" s="30" t="str">
        <f>IF(F54="","",F54*E54)</f>
        <v/>
      </c>
    </row>
    <row r="55" spans="1:7" s="31" customFormat="1" ht="14.4" x14ac:dyDescent="0.3">
      <c r="A55" s="25"/>
      <c r="B55" s="50" t="s">
        <v>88</v>
      </c>
      <c r="C55" s="29" t="s">
        <v>10</v>
      </c>
      <c r="D55" s="28">
        <v>120</v>
      </c>
      <c r="E55" s="1"/>
      <c r="F55" s="3"/>
      <c r="G55" s="30" t="str">
        <f>IF(F55="","",F55*E55)</f>
        <v/>
      </c>
    </row>
    <row r="56" spans="1:7" s="31" customFormat="1" ht="27.6" x14ac:dyDescent="0.3">
      <c r="A56" s="25"/>
      <c r="B56" s="51" t="s">
        <v>127</v>
      </c>
      <c r="C56" s="29"/>
      <c r="D56" s="28"/>
      <c r="E56" s="1"/>
      <c r="F56" s="3"/>
      <c r="G56" s="30"/>
    </row>
    <row r="57" spans="1:7" s="31" customFormat="1" ht="14.4" x14ac:dyDescent="0.3">
      <c r="A57" s="25"/>
      <c r="B57" s="50" t="s">
        <v>124</v>
      </c>
      <c r="C57" s="29" t="s">
        <v>10</v>
      </c>
      <c r="D57" s="28">
        <v>30</v>
      </c>
      <c r="E57" s="1"/>
      <c r="F57" s="3"/>
      <c r="G57" s="30" t="str">
        <f>IF(F57="","",F57*E57)</f>
        <v/>
      </c>
    </row>
    <row r="58" spans="1:7" s="31" customFormat="1" ht="14.4" x14ac:dyDescent="0.3">
      <c r="A58" s="25"/>
      <c r="B58" s="50" t="s">
        <v>86</v>
      </c>
      <c r="C58" s="29" t="s">
        <v>10</v>
      </c>
      <c r="D58" s="28">
        <v>50</v>
      </c>
      <c r="E58" s="1"/>
      <c r="F58" s="3"/>
      <c r="G58" s="30" t="str">
        <f>IF(F58="","",F58*E58)</f>
        <v/>
      </c>
    </row>
    <row r="59" spans="1:7" s="31" customFormat="1" ht="14.4" x14ac:dyDescent="0.3">
      <c r="A59" s="25"/>
      <c r="B59" s="50" t="s">
        <v>125</v>
      </c>
      <c r="C59" s="29" t="s">
        <v>10</v>
      </c>
      <c r="D59" s="28">
        <v>60</v>
      </c>
      <c r="E59" s="1"/>
      <c r="F59" s="3"/>
      <c r="G59" s="30" t="str">
        <f>IF(F59="","",F59*E59)</f>
        <v/>
      </c>
    </row>
    <row r="60" spans="1:7" s="31" customFormat="1" ht="14.4" x14ac:dyDescent="0.3">
      <c r="A60" s="25"/>
      <c r="B60" s="50" t="s">
        <v>88</v>
      </c>
      <c r="C60" s="29" t="s">
        <v>10</v>
      </c>
      <c r="D60" s="28">
        <v>120</v>
      </c>
      <c r="E60" s="1"/>
      <c r="F60" s="3"/>
      <c r="G60" s="30" t="str">
        <f>IF(F60="","",F60*E60)</f>
        <v/>
      </c>
    </row>
    <row r="61" spans="1:7" s="31" customFormat="1" ht="14.4" x14ac:dyDescent="0.3">
      <c r="A61" s="25"/>
      <c r="B61" s="48"/>
      <c r="C61" s="29"/>
      <c r="D61" s="28"/>
      <c r="E61" s="1"/>
      <c r="F61" s="3"/>
      <c r="G61" s="30"/>
    </row>
    <row r="62" spans="1:7" s="31" customFormat="1" ht="14.4" x14ac:dyDescent="0.3">
      <c r="A62" s="25"/>
      <c r="B62" s="48" t="s">
        <v>84</v>
      </c>
      <c r="C62" s="29" t="s">
        <v>7</v>
      </c>
      <c r="D62" s="28">
        <v>1</v>
      </c>
      <c r="E62" s="1"/>
      <c r="F62" s="3"/>
      <c r="G62" s="30" t="str">
        <f>IF(F62="","",F62*E62)</f>
        <v/>
      </c>
    </row>
    <row r="63" spans="1:7" s="31" customFormat="1" ht="14.4" x14ac:dyDescent="0.3">
      <c r="A63" s="25"/>
      <c r="B63" s="48"/>
      <c r="C63" s="29"/>
      <c r="D63" s="28"/>
      <c r="E63" s="1"/>
      <c r="F63" s="3"/>
      <c r="G63" s="30"/>
    </row>
    <row r="64" spans="1:7" s="31" customFormat="1" ht="14.4" x14ac:dyDescent="0.3">
      <c r="A64" s="25"/>
      <c r="B64" s="48" t="s">
        <v>66</v>
      </c>
      <c r="C64" s="29"/>
      <c r="D64" s="28"/>
      <c r="E64" s="1"/>
      <c r="F64" s="3"/>
      <c r="G64" s="30"/>
    </row>
    <row r="65" spans="1:7" s="31" customFormat="1" ht="14.4" x14ac:dyDescent="0.3">
      <c r="A65" s="25"/>
      <c r="B65" s="52" t="s">
        <v>89</v>
      </c>
      <c r="C65" s="29" t="s">
        <v>9</v>
      </c>
      <c r="D65" s="28">
        <v>1</v>
      </c>
      <c r="E65" s="1"/>
      <c r="F65" s="3"/>
      <c r="G65" s="30" t="str">
        <f>IF(F65="","",F65*E65)</f>
        <v/>
      </c>
    </row>
    <row r="66" spans="1:7" s="31" customFormat="1" ht="14.4" x14ac:dyDescent="0.3">
      <c r="A66" s="25"/>
      <c r="B66" s="52" t="s">
        <v>128</v>
      </c>
      <c r="C66" s="29" t="s">
        <v>9</v>
      </c>
      <c r="D66" s="28">
        <v>3</v>
      </c>
      <c r="E66" s="1"/>
      <c r="F66" s="3"/>
      <c r="G66" s="30" t="str">
        <f>IF(F66="","",F66*E66)</f>
        <v/>
      </c>
    </row>
    <row r="67" spans="1:7" s="31" customFormat="1" ht="14.4" x14ac:dyDescent="0.3">
      <c r="A67" s="25"/>
      <c r="B67" s="52" t="s">
        <v>70</v>
      </c>
      <c r="C67" s="29" t="s">
        <v>9</v>
      </c>
      <c r="D67" s="28">
        <v>2</v>
      </c>
      <c r="E67" s="1"/>
      <c r="F67" s="3"/>
      <c r="G67" s="30" t="str">
        <f>IF(F67="","",F67*E67)</f>
        <v/>
      </c>
    </row>
    <row r="68" spans="1:7" s="31" customFormat="1" ht="14.4" x14ac:dyDescent="0.3">
      <c r="A68" s="25"/>
      <c r="B68" s="52" t="s">
        <v>71</v>
      </c>
      <c r="C68" s="29" t="s">
        <v>9</v>
      </c>
      <c r="D68" s="28">
        <v>21</v>
      </c>
      <c r="E68" s="1"/>
      <c r="F68" s="3"/>
      <c r="G68" s="30" t="str">
        <f>IF(F68="","",F68*E68)</f>
        <v/>
      </c>
    </row>
    <row r="69" spans="1:7" s="31" customFormat="1" ht="14.4" x14ac:dyDescent="0.3">
      <c r="A69" s="25"/>
      <c r="B69" s="48" t="s">
        <v>67</v>
      </c>
      <c r="C69" s="29"/>
      <c r="D69" s="28"/>
      <c r="E69" s="1"/>
      <c r="F69" s="3"/>
      <c r="G69" s="30"/>
    </row>
    <row r="70" spans="1:7" s="31" customFormat="1" ht="14.4" x14ac:dyDescent="0.3">
      <c r="A70" s="25"/>
      <c r="B70" s="52" t="s">
        <v>89</v>
      </c>
      <c r="C70" s="29" t="s">
        <v>9</v>
      </c>
      <c r="D70" s="28">
        <v>1</v>
      </c>
      <c r="E70" s="1"/>
      <c r="F70" s="3"/>
      <c r="G70" s="30" t="str">
        <f>IF(F70="","",F70*E70)</f>
        <v/>
      </c>
    </row>
    <row r="71" spans="1:7" s="31" customFormat="1" ht="14.4" x14ac:dyDescent="0.3">
      <c r="A71" s="25"/>
      <c r="B71" s="52" t="s">
        <v>128</v>
      </c>
      <c r="C71" s="29" t="s">
        <v>9</v>
      </c>
      <c r="D71" s="28">
        <v>3</v>
      </c>
      <c r="E71" s="1"/>
      <c r="F71" s="3"/>
      <c r="G71" s="30" t="str">
        <f>IF(F71="","",F71*E71)</f>
        <v/>
      </c>
    </row>
    <row r="72" spans="1:7" s="31" customFormat="1" ht="14.4" x14ac:dyDescent="0.3">
      <c r="A72" s="25"/>
      <c r="B72" s="52" t="s">
        <v>70</v>
      </c>
      <c r="C72" s="29" t="s">
        <v>9</v>
      </c>
      <c r="D72" s="28">
        <v>2</v>
      </c>
      <c r="E72" s="1"/>
      <c r="F72" s="3"/>
      <c r="G72" s="30" t="str">
        <f>IF(F72="","",F72*E72)</f>
        <v/>
      </c>
    </row>
    <row r="73" spans="1:7" s="31" customFormat="1" ht="14.4" x14ac:dyDescent="0.3">
      <c r="A73" s="25"/>
      <c r="B73" s="52" t="s">
        <v>71</v>
      </c>
      <c r="C73" s="29" t="s">
        <v>9</v>
      </c>
      <c r="D73" s="28">
        <v>21</v>
      </c>
      <c r="E73" s="1"/>
      <c r="F73" s="3"/>
      <c r="G73" s="30" t="str">
        <f>IF(F73="","",F73*E73)</f>
        <v/>
      </c>
    </row>
    <row r="74" spans="1:7" s="31" customFormat="1" ht="14.4" x14ac:dyDescent="0.3">
      <c r="A74" s="25"/>
      <c r="B74" s="48"/>
      <c r="C74" s="29"/>
      <c r="D74" s="28"/>
      <c r="E74" s="1"/>
      <c r="F74" s="3"/>
      <c r="G74" s="30"/>
    </row>
    <row r="75" spans="1:7" s="31" customFormat="1" ht="14.4" x14ac:dyDescent="0.3">
      <c r="A75" s="25"/>
      <c r="B75" s="50" t="s">
        <v>68</v>
      </c>
      <c r="C75" s="29" t="s">
        <v>7</v>
      </c>
      <c r="D75" s="28">
        <v>4</v>
      </c>
      <c r="E75" s="1"/>
      <c r="F75" s="3"/>
      <c r="G75" s="30" t="str">
        <f>IF(F75="","",F75*E75)</f>
        <v/>
      </c>
    </row>
    <row r="76" spans="1:7" s="31" customFormat="1" ht="14.4" x14ac:dyDescent="0.3">
      <c r="A76" s="25"/>
      <c r="B76" s="50" t="s">
        <v>69</v>
      </c>
      <c r="C76" s="29" t="s">
        <v>7</v>
      </c>
      <c r="D76" s="28">
        <v>4</v>
      </c>
      <c r="E76" s="1"/>
      <c r="F76" s="3"/>
      <c r="G76" s="30" t="str">
        <f>IF(F76="","",F76*E76)</f>
        <v/>
      </c>
    </row>
    <row r="77" spans="1:7" s="31" customFormat="1" ht="14.4" x14ac:dyDescent="0.3">
      <c r="A77" s="25"/>
      <c r="B77" s="48"/>
      <c r="C77" s="29"/>
      <c r="D77" s="28"/>
      <c r="E77" s="10"/>
      <c r="F77" s="3"/>
      <c r="G77" s="30"/>
    </row>
    <row r="78" spans="1:7" s="31" customFormat="1" ht="14.4" x14ac:dyDescent="0.3">
      <c r="A78" s="25"/>
      <c r="B78" s="48" t="s">
        <v>72</v>
      </c>
      <c r="C78" s="29" t="s">
        <v>7</v>
      </c>
      <c r="D78" s="28">
        <v>1</v>
      </c>
      <c r="E78" s="1"/>
      <c r="F78" s="3"/>
      <c r="G78" s="30" t="str">
        <f>IF(F78="","",F78*E78)</f>
        <v/>
      </c>
    </row>
    <row r="79" spans="1:7" s="31" customFormat="1" ht="14.4" x14ac:dyDescent="0.3">
      <c r="A79" s="25"/>
      <c r="B79" s="48" t="s">
        <v>13</v>
      </c>
      <c r="C79" s="29" t="s">
        <v>7</v>
      </c>
      <c r="D79" s="28">
        <v>1</v>
      </c>
      <c r="E79" s="1"/>
      <c r="F79" s="3"/>
      <c r="G79" s="30" t="str">
        <f>IF(F79="","",F79*E79)</f>
        <v/>
      </c>
    </row>
    <row r="80" spans="1:7" s="31" customFormat="1" ht="14.4" x14ac:dyDescent="0.3">
      <c r="A80" s="25"/>
      <c r="B80" s="48" t="s">
        <v>73</v>
      </c>
      <c r="C80" s="29" t="s">
        <v>7</v>
      </c>
      <c r="D80" s="28">
        <v>1</v>
      </c>
      <c r="E80" s="1"/>
      <c r="F80" s="3"/>
      <c r="G80" s="30" t="str">
        <f>IF(F80="","",F80*E80)</f>
        <v/>
      </c>
    </row>
    <row r="81" spans="1:7" s="31" customFormat="1" ht="14.4" x14ac:dyDescent="0.3">
      <c r="A81" s="25"/>
      <c r="B81" s="26"/>
      <c r="C81" s="27"/>
      <c r="D81" s="28"/>
      <c r="E81" s="1"/>
      <c r="F81" s="3"/>
      <c r="G81" s="30"/>
    </row>
    <row r="82" spans="1:7" s="31" customFormat="1" ht="14.4" x14ac:dyDescent="0.3">
      <c r="A82" s="25"/>
      <c r="B82" s="39" t="s">
        <v>8</v>
      </c>
      <c r="C82" s="29"/>
      <c r="D82" s="29"/>
      <c r="E82" s="1"/>
      <c r="F82" s="2"/>
      <c r="G82" s="40" t="str">
        <f>IF(SUM(G31:G80)=0,"",SUM(G31:G80))</f>
        <v/>
      </c>
    </row>
    <row r="83" spans="1:7" s="31" customFormat="1" ht="14.4" x14ac:dyDescent="0.3">
      <c r="A83" s="25"/>
      <c r="B83" s="26"/>
      <c r="C83" s="27"/>
      <c r="D83" s="28"/>
      <c r="E83" s="1"/>
      <c r="F83" s="3"/>
      <c r="G83" s="30"/>
    </row>
    <row r="84" spans="1:7" s="31" customFormat="1" ht="14.4" x14ac:dyDescent="0.3">
      <c r="A84" s="34">
        <v>7.3</v>
      </c>
      <c r="B84" s="35" t="s">
        <v>74</v>
      </c>
      <c r="C84" s="27"/>
      <c r="D84" s="28"/>
      <c r="E84" s="1"/>
      <c r="F84" s="3"/>
      <c r="G84" s="30"/>
    </row>
    <row r="85" spans="1:7" s="31" customFormat="1" ht="14.4" x14ac:dyDescent="0.3">
      <c r="A85" s="34"/>
      <c r="B85" s="35"/>
      <c r="C85" s="27"/>
      <c r="D85" s="28"/>
      <c r="E85" s="1"/>
      <c r="F85" s="3"/>
      <c r="G85" s="30"/>
    </row>
    <row r="86" spans="1:7" s="31" customFormat="1" ht="41.4" x14ac:dyDescent="0.3">
      <c r="A86" s="25"/>
      <c r="B86" s="51" t="s">
        <v>129</v>
      </c>
      <c r="C86" s="29"/>
      <c r="D86" s="28"/>
      <c r="E86" s="1"/>
      <c r="F86" s="3"/>
      <c r="G86" s="30"/>
    </row>
    <row r="87" spans="1:7" s="31" customFormat="1" ht="14.4" x14ac:dyDescent="0.3">
      <c r="A87" s="25"/>
      <c r="B87" s="51"/>
      <c r="C87" s="29"/>
      <c r="D87" s="28"/>
      <c r="E87" s="1"/>
      <c r="F87" s="3"/>
      <c r="G87" s="30"/>
    </row>
    <row r="88" spans="1:7" s="31" customFormat="1" ht="14.4" x14ac:dyDescent="0.3">
      <c r="A88" s="25"/>
      <c r="B88" s="51" t="s">
        <v>167</v>
      </c>
      <c r="C88" s="29"/>
      <c r="D88" s="28"/>
      <c r="E88" s="1"/>
      <c r="F88" s="3"/>
      <c r="G88" s="30"/>
    </row>
    <row r="89" spans="1:7" s="31" customFormat="1" ht="41.4" x14ac:dyDescent="0.3">
      <c r="A89" s="25"/>
      <c r="B89" s="48" t="s">
        <v>168</v>
      </c>
      <c r="C89" s="29" t="s">
        <v>7</v>
      </c>
      <c r="D89" s="28">
        <v>1</v>
      </c>
      <c r="E89" s="1"/>
      <c r="F89" s="3"/>
      <c r="G89" s="30" t="str">
        <f>IF(F89="","",F89*E89)</f>
        <v/>
      </c>
    </row>
    <row r="90" spans="1:7" s="31" customFormat="1" ht="14.4" x14ac:dyDescent="0.3">
      <c r="A90" s="25"/>
      <c r="B90" s="48" t="s">
        <v>169</v>
      </c>
      <c r="C90" s="29" t="s">
        <v>10</v>
      </c>
      <c r="D90" s="28">
        <f>8+4+10</f>
        <v>22</v>
      </c>
      <c r="E90" s="1"/>
      <c r="F90" s="3"/>
      <c r="G90" s="30" t="str">
        <f t="shared" ref="G90:G92" si="4">IF(F90="","",F90*E90)</f>
        <v/>
      </c>
    </row>
    <row r="91" spans="1:7" s="31" customFormat="1" ht="27.6" x14ac:dyDescent="0.3">
      <c r="A91" s="25"/>
      <c r="B91" s="48" t="s">
        <v>170</v>
      </c>
      <c r="C91" s="29" t="s">
        <v>9</v>
      </c>
      <c r="D91" s="28">
        <f>3+5+4</f>
        <v>12</v>
      </c>
      <c r="E91" s="1"/>
      <c r="F91" s="3"/>
      <c r="G91" s="30" t="str">
        <f t="shared" si="4"/>
        <v/>
      </c>
    </row>
    <row r="92" spans="1:7" s="31" customFormat="1" ht="14.4" x14ac:dyDescent="0.3">
      <c r="A92" s="25"/>
      <c r="B92" s="48" t="s">
        <v>85</v>
      </c>
      <c r="C92" s="29" t="s">
        <v>9</v>
      </c>
      <c r="D92" s="28">
        <v>1</v>
      </c>
      <c r="E92" s="1"/>
      <c r="F92" s="3"/>
      <c r="G92" s="30" t="str">
        <f t="shared" si="4"/>
        <v/>
      </c>
    </row>
    <row r="93" spans="1:7" s="31" customFormat="1" ht="14.4" x14ac:dyDescent="0.3">
      <c r="A93" s="25"/>
      <c r="B93" s="48"/>
      <c r="C93" s="29"/>
      <c r="D93" s="28"/>
      <c r="E93" s="1"/>
      <c r="F93" s="3"/>
      <c r="G93" s="30"/>
    </row>
    <row r="94" spans="1:7" s="31" customFormat="1" ht="14.4" x14ac:dyDescent="0.3">
      <c r="A94" s="25"/>
      <c r="B94" s="51" t="s">
        <v>154</v>
      </c>
      <c r="C94" s="29"/>
      <c r="D94" s="28"/>
      <c r="E94" s="1"/>
      <c r="F94" s="3"/>
      <c r="G94" s="30"/>
    </row>
    <row r="95" spans="1:7" s="31" customFormat="1" ht="41.4" x14ac:dyDescent="0.3">
      <c r="A95" s="25"/>
      <c r="B95" s="48" t="s">
        <v>166</v>
      </c>
      <c r="C95" s="29" t="s">
        <v>9</v>
      </c>
      <c r="D95" s="28">
        <v>13</v>
      </c>
      <c r="E95" s="1"/>
      <c r="F95" s="3"/>
      <c r="G95" s="30" t="str">
        <f>IF(F95="","",F95*E95)</f>
        <v/>
      </c>
    </row>
    <row r="96" spans="1:7" s="31" customFormat="1" ht="41.4" x14ac:dyDescent="0.3">
      <c r="A96" s="25"/>
      <c r="B96" s="48" t="s">
        <v>171</v>
      </c>
      <c r="C96" s="29" t="s">
        <v>9</v>
      </c>
      <c r="D96" s="28">
        <v>6</v>
      </c>
      <c r="E96" s="1"/>
      <c r="F96" s="3"/>
      <c r="G96" s="30" t="str">
        <f>IF(F96="","",F96*E96)</f>
        <v/>
      </c>
    </row>
    <row r="97" spans="1:7" s="31" customFormat="1" ht="14.4" x14ac:dyDescent="0.3">
      <c r="A97" s="25"/>
      <c r="B97" s="48" t="s">
        <v>85</v>
      </c>
      <c r="C97" s="29" t="s">
        <v>9</v>
      </c>
      <c r="D97" s="28">
        <v>19</v>
      </c>
      <c r="E97" s="1"/>
      <c r="F97" s="3"/>
      <c r="G97" s="30" t="str">
        <f t="shared" ref="G97" si="5">IF(F97="","",F97*E97)</f>
        <v/>
      </c>
    </row>
    <row r="98" spans="1:7" s="31" customFormat="1" ht="14.4" x14ac:dyDescent="0.3">
      <c r="A98" s="25"/>
      <c r="B98" s="48"/>
      <c r="C98" s="29"/>
      <c r="D98" s="28"/>
      <c r="E98" s="1"/>
      <c r="F98" s="3"/>
      <c r="G98" s="30"/>
    </row>
    <row r="99" spans="1:7" s="31" customFormat="1" ht="14.4" x14ac:dyDescent="0.3">
      <c r="A99" s="25"/>
      <c r="B99" s="39" t="s">
        <v>8</v>
      </c>
      <c r="C99" s="29"/>
      <c r="D99" s="29"/>
      <c r="E99" s="1"/>
      <c r="F99" s="2"/>
      <c r="G99" s="40" t="str">
        <f>IF(SUM(G89:G97)=0,"",SUM(G89:G97))</f>
        <v/>
      </c>
    </row>
    <row r="100" spans="1:7" s="31" customFormat="1" ht="14.4" x14ac:dyDescent="0.3">
      <c r="A100" s="25"/>
      <c r="B100" s="41"/>
      <c r="C100" s="29"/>
      <c r="D100" s="28"/>
      <c r="E100" s="1"/>
      <c r="F100" s="2"/>
      <c r="G100" s="40"/>
    </row>
    <row r="101" spans="1:7" s="31" customFormat="1" ht="14.4" x14ac:dyDescent="0.3">
      <c r="A101" s="34">
        <v>7.4</v>
      </c>
      <c r="B101" s="35" t="s">
        <v>39</v>
      </c>
      <c r="C101" s="27"/>
      <c r="D101" s="28"/>
      <c r="E101" s="1"/>
      <c r="F101" s="3"/>
      <c r="G101" s="30"/>
    </row>
    <row r="102" spans="1:7" s="31" customFormat="1" ht="14.4" x14ac:dyDescent="0.3">
      <c r="A102" s="25"/>
      <c r="B102" s="41"/>
      <c r="C102" s="29"/>
      <c r="D102" s="28"/>
      <c r="E102" s="1"/>
      <c r="F102" s="2"/>
      <c r="G102" s="40"/>
    </row>
    <row r="103" spans="1:7" s="31" customFormat="1" ht="14.4" x14ac:dyDescent="0.3">
      <c r="A103" s="25"/>
      <c r="B103" s="48" t="s">
        <v>130</v>
      </c>
      <c r="C103" s="29" t="s">
        <v>112</v>
      </c>
      <c r="D103" s="28"/>
      <c r="E103" s="1"/>
      <c r="F103" s="3"/>
      <c r="G103" s="30" t="str">
        <f>IF(F103="","",F103*E103)</f>
        <v/>
      </c>
    </row>
    <row r="104" spans="1:7" s="31" customFormat="1" ht="14.4" x14ac:dyDescent="0.3">
      <c r="A104" s="25"/>
      <c r="B104" s="48"/>
      <c r="C104" s="29"/>
      <c r="D104" s="29"/>
      <c r="E104" s="1"/>
      <c r="F104" s="3"/>
      <c r="G104" s="30"/>
    </row>
    <row r="105" spans="1:7" s="31" customFormat="1" ht="14.4" x14ac:dyDescent="0.3">
      <c r="A105" s="25"/>
      <c r="B105" s="39" t="s">
        <v>8</v>
      </c>
      <c r="C105" s="29"/>
      <c r="D105" s="29"/>
      <c r="E105" s="1"/>
      <c r="F105" s="2"/>
      <c r="G105" s="40" t="str">
        <f>IF(SUM(G103:G103)=0,"",SUM(G103:G103))</f>
        <v/>
      </c>
    </row>
    <row r="106" spans="1:7" s="31" customFormat="1" ht="14.4" x14ac:dyDescent="0.3">
      <c r="A106" s="25"/>
      <c r="B106" s="41"/>
      <c r="C106" s="29"/>
      <c r="D106" s="28"/>
      <c r="E106" s="1"/>
      <c r="F106" s="2"/>
      <c r="G106" s="40"/>
    </row>
    <row r="107" spans="1:7" s="31" customFormat="1" ht="14.4" x14ac:dyDescent="0.3">
      <c r="A107" s="34">
        <v>7.5</v>
      </c>
      <c r="B107" s="35" t="s">
        <v>34</v>
      </c>
      <c r="C107" s="27"/>
      <c r="D107" s="28"/>
      <c r="E107" s="1"/>
      <c r="F107" s="3"/>
      <c r="G107" s="30"/>
    </row>
    <row r="108" spans="1:7" s="31" customFormat="1" ht="14.4" x14ac:dyDescent="0.3">
      <c r="A108" s="25"/>
      <c r="B108" s="48"/>
      <c r="C108" s="29"/>
      <c r="D108" s="28"/>
      <c r="E108" s="1"/>
      <c r="F108" s="3"/>
      <c r="G108" s="30"/>
    </row>
    <row r="109" spans="1:7" s="31" customFormat="1" ht="27.6" x14ac:dyDescent="0.3">
      <c r="A109" s="25"/>
      <c r="B109" s="51" t="s">
        <v>35</v>
      </c>
      <c r="C109" s="29"/>
      <c r="D109" s="28"/>
      <c r="E109" s="1"/>
      <c r="F109" s="3"/>
      <c r="G109" s="30"/>
    </row>
    <row r="110" spans="1:7" s="31" customFormat="1" ht="14.4" x14ac:dyDescent="0.3">
      <c r="A110" s="25"/>
      <c r="B110" s="53" t="s">
        <v>36</v>
      </c>
      <c r="C110" s="29" t="s">
        <v>10</v>
      </c>
      <c r="D110" s="28">
        <v>60</v>
      </c>
      <c r="E110" s="1"/>
      <c r="F110" s="3"/>
      <c r="G110" s="30" t="str">
        <f>IF(F110="","",F110*E110)</f>
        <v/>
      </c>
    </row>
    <row r="111" spans="1:7" s="31" customFormat="1" ht="14.4" x14ac:dyDescent="0.3">
      <c r="A111" s="25"/>
      <c r="B111" s="53" t="s">
        <v>37</v>
      </c>
      <c r="C111" s="29" t="s">
        <v>10</v>
      </c>
      <c r="D111" s="28">
        <v>50</v>
      </c>
      <c r="E111" s="1"/>
      <c r="F111" s="3"/>
      <c r="G111" s="30" t="str">
        <f>IF(F111="","",F111*E111)</f>
        <v/>
      </c>
    </row>
    <row r="112" spans="1:7" s="31" customFormat="1" ht="14.4" x14ac:dyDescent="0.3">
      <c r="A112" s="25"/>
      <c r="B112" s="48" t="s">
        <v>38</v>
      </c>
      <c r="C112" s="29" t="s">
        <v>9</v>
      </c>
      <c r="D112" s="28">
        <v>5</v>
      </c>
      <c r="E112" s="1"/>
      <c r="F112" s="3"/>
      <c r="G112" s="30" t="str">
        <f>IF(F112="","",F112*E112)</f>
        <v/>
      </c>
    </row>
    <row r="113" spans="1:7" s="31" customFormat="1" ht="14.4" x14ac:dyDescent="0.3">
      <c r="A113" s="25"/>
      <c r="B113" s="48" t="s">
        <v>131</v>
      </c>
      <c r="C113" s="29" t="s">
        <v>9</v>
      </c>
      <c r="D113" s="28">
        <v>5</v>
      </c>
      <c r="E113" s="1"/>
      <c r="F113" s="3"/>
      <c r="G113" s="30" t="str">
        <f>IF(F113="","",F113*E113)</f>
        <v/>
      </c>
    </row>
    <row r="114" spans="1:7" s="31" customFormat="1" ht="14.4" x14ac:dyDescent="0.3">
      <c r="A114" s="34"/>
      <c r="B114" s="48"/>
      <c r="C114" s="29"/>
      <c r="D114" s="28"/>
      <c r="E114" s="1"/>
      <c r="F114" s="3"/>
      <c r="G114" s="30"/>
    </row>
    <row r="115" spans="1:7" s="31" customFormat="1" ht="14.4" x14ac:dyDescent="0.3">
      <c r="A115" s="25"/>
      <c r="B115" s="39" t="s">
        <v>8</v>
      </c>
      <c r="C115" s="29"/>
      <c r="D115" s="29"/>
      <c r="E115" s="1"/>
      <c r="F115" s="2"/>
      <c r="G115" s="40" t="str">
        <f>IF(SUM(G110:G113)=0,"",SUM(G110:G113))</f>
        <v/>
      </c>
    </row>
    <row r="116" spans="1:7" s="31" customFormat="1" ht="14.4" x14ac:dyDescent="0.3">
      <c r="A116" s="25"/>
      <c r="B116" s="48"/>
      <c r="C116" s="29"/>
      <c r="D116" s="28"/>
      <c r="E116" s="1"/>
      <c r="F116" s="3"/>
      <c r="G116" s="30"/>
    </row>
    <row r="117" spans="1:7" s="31" customFormat="1" ht="14.4" x14ac:dyDescent="0.3">
      <c r="A117" s="54">
        <v>7.6</v>
      </c>
      <c r="B117" s="35" t="s">
        <v>52</v>
      </c>
      <c r="C117" s="27"/>
      <c r="D117" s="28"/>
      <c r="E117" s="1"/>
      <c r="F117" s="3"/>
      <c r="G117" s="30"/>
    </row>
    <row r="118" spans="1:7" s="31" customFormat="1" ht="14.4" x14ac:dyDescent="0.3">
      <c r="A118" s="25"/>
      <c r="B118" s="49"/>
      <c r="C118" s="29"/>
      <c r="D118" s="28"/>
      <c r="E118" s="1"/>
      <c r="F118" s="3"/>
      <c r="G118" s="30"/>
    </row>
    <row r="119" spans="1:7" s="31" customFormat="1" ht="14.4" x14ac:dyDescent="0.3">
      <c r="A119" s="25"/>
      <c r="B119" s="48" t="s">
        <v>111</v>
      </c>
      <c r="C119" s="29" t="s">
        <v>7</v>
      </c>
      <c r="D119" s="29">
        <v>1</v>
      </c>
      <c r="E119" s="1"/>
      <c r="F119" s="3"/>
      <c r="G119" s="30" t="str">
        <f>IF(F119="","",F119*E119)</f>
        <v/>
      </c>
    </row>
    <row r="120" spans="1:7" s="31" customFormat="1" ht="14.4" x14ac:dyDescent="0.3">
      <c r="A120" s="25"/>
      <c r="B120" s="48"/>
      <c r="C120" s="29"/>
      <c r="D120" s="28"/>
      <c r="E120" s="1"/>
      <c r="F120" s="3"/>
      <c r="G120" s="30"/>
    </row>
    <row r="121" spans="1:7" s="31" customFormat="1" ht="14.4" x14ac:dyDescent="0.3">
      <c r="A121" s="25"/>
      <c r="B121" s="39" t="s">
        <v>8</v>
      </c>
      <c r="C121" s="29"/>
      <c r="D121" s="29"/>
      <c r="E121" s="1"/>
      <c r="F121" s="2"/>
      <c r="G121" s="40" t="str">
        <f>IF(SUM(G119:G119)=0,"",SUM(G119:G119))</f>
        <v/>
      </c>
    </row>
    <row r="122" spans="1:7" ht="14.4" thickBot="1" x14ac:dyDescent="0.35">
      <c r="A122" s="25"/>
      <c r="B122" s="43"/>
      <c r="C122" s="27"/>
      <c r="D122" s="28"/>
      <c r="E122" s="1"/>
      <c r="F122" s="2"/>
      <c r="G122" s="30"/>
    </row>
    <row r="123" spans="1:7" ht="14.4" thickBot="1" x14ac:dyDescent="0.35">
      <c r="A123" s="55" t="s">
        <v>134</v>
      </c>
      <c r="B123" s="55"/>
      <c r="C123" s="55"/>
      <c r="D123" s="55"/>
      <c r="E123" s="55"/>
      <c r="F123" s="55"/>
      <c r="G123" s="47">
        <f>SUM(G25:G122)/2</f>
        <v>0</v>
      </c>
    </row>
    <row r="124" spans="1:7" s="19" customFormat="1" x14ac:dyDescent="0.3">
      <c r="A124" s="20"/>
      <c r="B124" s="21"/>
      <c r="C124" s="22"/>
      <c r="D124" s="23"/>
      <c r="E124" s="4"/>
      <c r="F124" s="5"/>
      <c r="G124" s="24"/>
    </row>
    <row r="125" spans="1:7" s="31" customFormat="1" ht="14.4" x14ac:dyDescent="0.3">
      <c r="A125" s="25">
        <v>8</v>
      </c>
      <c r="B125" s="26" t="s">
        <v>132</v>
      </c>
      <c r="C125" s="27"/>
      <c r="D125" s="28"/>
      <c r="E125" s="1"/>
      <c r="F125" s="3"/>
      <c r="G125" s="30" t="str">
        <f>IF(F125="","",F125*E125)</f>
        <v/>
      </c>
    </row>
    <row r="126" spans="1:7" s="31" customFormat="1" ht="14.4" x14ac:dyDescent="0.3">
      <c r="A126" s="25"/>
      <c r="B126" s="26"/>
      <c r="C126" s="27"/>
      <c r="D126" s="28"/>
      <c r="E126" s="1"/>
      <c r="F126" s="3"/>
      <c r="G126" s="30"/>
    </row>
    <row r="127" spans="1:7" s="31" customFormat="1" ht="14.4" x14ac:dyDescent="0.3">
      <c r="A127" s="54">
        <v>8.1999999999999993</v>
      </c>
      <c r="B127" s="35" t="s">
        <v>155</v>
      </c>
      <c r="C127" s="27"/>
      <c r="D127" s="28"/>
      <c r="E127" s="1"/>
      <c r="F127" s="3"/>
      <c r="G127" s="30"/>
    </row>
    <row r="128" spans="1:7" s="31" customFormat="1" ht="14.4" x14ac:dyDescent="0.3">
      <c r="A128" s="25"/>
      <c r="B128" s="26"/>
      <c r="C128" s="27"/>
      <c r="D128" s="28"/>
      <c r="E128" s="1"/>
      <c r="F128" s="3"/>
      <c r="G128" s="30"/>
    </row>
    <row r="129" spans="1:7" s="31" customFormat="1" ht="27.6" x14ac:dyDescent="0.3">
      <c r="A129" s="32"/>
      <c r="B129" s="56" t="s">
        <v>156</v>
      </c>
      <c r="C129" s="29" t="s">
        <v>9</v>
      </c>
      <c r="D129" s="28">
        <v>20</v>
      </c>
      <c r="E129" s="1"/>
      <c r="F129" s="3"/>
      <c r="G129" s="30" t="str">
        <f t="shared" ref="G129" si="6">IF(F129="","",F129*E129)</f>
        <v/>
      </c>
    </row>
    <row r="130" spans="1:7" s="31" customFormat="1" ht="14.4" x14ac:dyDescent="0.3">
      <c r="A130" s="32"/>
      <c r="B130" s="56" t="s">
        <v>158</v>
      </c>
      <c r="C130" s="29" t="s">
        <v>9</v>
      </c>
      <c r="D130" s="28">
        <v>20</v>
      </c>
      <c r="E130" s="1"/>
      <c r="F130" s="3"/>
      <c r="G130" s="30" t="str">
        <f t="shared" ref="G130" si="7">IF(F130="","",F130*E130)</f>
        <v/>
      </c>
    </row>
    <row r="131" spans="1:7" s="31" customFormat="1" ht="14.4" x14ac:dyDescent="0.3">
      <c r="A131" s="25"/>
      <c r="B131" s="26"/>
      <c r="C131" s="27"/>
      <c r="D131" s="28"/>
      <c r="E131" s="1"/>
      <c r="F131" s="3"/>
      <c r="G131" s="30"/>
    </row>
    <row r="132" spans="1:7" s="31" customFormat="1" ht="14.4" x14ac:dyDescent="0.3">
      <c r="A132" s="25"/>
      <c r="B132" s="39" t="s">
        <v>8</v>
      </c>
      <c r="C132" s="29"/>
      <c r="D132" s="29"/>
      <c r="E132" s="1"/>
      <c r="F132" s="2"/>
      <c r="G132" s="40" t="str">
        <f>IF(SUM(G129:G130)=0,"",SUM(G129:G130))</f>
        <v/>
      </c>
    </row>
    <row r="133" spans="1:7" s="31" customFormat="1" ht="14.4" x14ac:dyDescent="0.3">
      <c r="A133" s="25"/>
      <c r="B133" s="26"/>
      <c r="C133" s="27"/>
      <c r="D133" s="28"/>
      <c r="E133" s="1"/>
      <c r="F133" s="3"/>
      <c r="G133" s="30"/>
    </row>
    <row r="134" spans="1:7" s="31" customFormat="1" ht="14.4" x14ac:dyDescent="0.3">
      <c r="A134" s="54">
        <v>8.3000000000000007</v>
      </c>
      <c r="B134" s="35" t="s">
        <v>157</v>
      </c>
      <c r="C134" s="27"/>
      <c r="D134" s="28"/>
      <c r="E134" s="1"/>
      <c r="F134" s="3"/>
      <c r="G134" s="30"/>
    </row>
    <row r="135" spans="1:7" s="31" customFormat="1" ht="14.4" x14ac:dyDescent="0.3">
      <c r="A135" s="25"/>
      <c r="B135" s="26"/>
      <c r="C135" s="27"/>
      <c r="D135" s="28"/>
      <c r="E135" s="1"/>
      <c r="F135" s="3"/>
      <c r="G135" s="30"/>
    </row>
    <row r="136" spans="1:7" s="31" customFormat="1" ht="27.6" x14ac:dyDescent="0.3">
      <c r="A136" s="32"/>
      <c r="B136" s="56" t="s">
        <v>159</v>
      </c>
      <c r="C136" s="29" t="s">
        <v>9</v>
      </c>
      <c r="D136" s="28">
        <v>20</v>
      </c>
      <c r="E136" s="1"/>
      <c r="F136" s="3"/>
      <c r="G136" s="30" t="str">
        <f t="shared" ref="G136" si="8">IF(F136="","",F136*E136)</f>
        <v/>
      </c>
    </row>
    <row r="137" spans="1:7" s="31" customFormat="1" ht="14.4" x14ac:dyDescent="0.3">
      <c r="A137" s="25"/>
      <c r="B137" s="26"/>
      <c r="C137" s="27"/>
      <c r="D137" s="28"/>
      <c r="E137" s="1"/>
      <c r="F137" s="3"/>
      <c r="G137" s="30"/>
    </row>
    <row r="138" spans="1:7" s="31" customFormat="1" ht="14.4" x14ac:dyDescent="0.3">
      <c r="A138" s="25"/>
      <c r="B138" s="39" t="s">
        <v>8</v>
      </c>
      <c r="C138" s="29"/>
      <c r="D138" s="29"/>
      <c r="E138" s="1"/>
      <c r="F138" s="2"/>
      <c r="G138" s="40" t="str">
        <f>IF(SUM(G136:G136)=0,"",SUM(G136:G136))</f>
        <v/>
      </c>
    </row>
    <row r="139" spans="1:7" s="31" customFormat="1" ht="14.4" x14ac:dyDescent="0.3">
      <c r="A139" s="25"/>
      <c r="B139" s="26"/>
      <c r="C139" s="27"/>
      <c r="D139" s="28"/>
      <c r="E139" s="1"/>
      <c r="F139" s="3"/>
      <c r="G139" s="30"/>
    </row>
    <row r="140" spans="1:7" s="31" customFormat="1" ht="14.4" x14ac:dyDescent="0.3">
      <c r="A140" s="54">
        <v>8.4</v>
      </c>
      <c r="B140" s="35" t="s">
        <v>160</v>
      </c>
      <c r="C140" s="27"/>
      <c r="D140" s="28"/>
      <c r="E140" s="1"/>
      <c r="F140" s="3"/>
      <c r="G140" s="30"/>
    </row>
    <row r="141" spans="1:7" s="31" customFormat="1" ht="14.4" x14ac:dyDescent="0.3">
      <c r="A141" s="25"/>
      <c r="B141" s="26"/>
      <c r="C141" s="27"/>
      <c r="D141" s="28"/>
      <c r="E141" s="1"/>
      <c r="F141" s="3"/>
      <c r="G141" s="30"/>
    </row>
    <row r="142" spans="1:7" s="31" customFormat="1" ht="14.4" x14ac:dyDescent="0.3">
      <c r="A142" s="32"/>
      <c r="B142" s="56" t="s">
        <v>161</v>
      </c>
      <c r="C142" s="29" t="s">
        <v>10</v>
      </c>
      <c r="D142" s="28">
        <v>200</v>
      </c>
      <c r="E142" s="1"/>
      <c r="F142" s="3"/>
      <c r="G142" s="30" t="str">
        <f t="shared" ref="G142" si="9">IF(F142="","",F142*E142)</f>
        <v/>
      </c>
    </row>
    <row r="143" spans="1:7" s="31" customFormat="1" ht="14.4" x14ac:dyDescent="0.3">
      <c r="A143" s="32"/>
      <c r="B143" s="56" t="s">
        <v>162</v>
      </c>
      <c r="C143" s="29" t="s">
        <v>9</v>
      </c>
      <c r="D143" s="28">
        <v>20</v>
      </c>
      <c r="E143" s="1"/>
      <c r="F143" s="3"/>
      <c r="G143" s="30" t="str">
        <f t="shared" ref="G143" si="10">IF(F143="","",F143*E143)</f>
        <v/>
      </c>
    </row>
    <row r="144" spans="1:7" s="31" customFormat="1" ht="14.4" x14ac:dyDescent="0.3">
      <c r="A144" s="32"/>
      <c r="B144" s="56" t="s">
        <v>185</v>
      </c>
      <c r="C144" s="29" t="s">
        <v>9</v>
      </c>
      <c r="D144" s="28">
        <v>1</v>
      </c>
      <c r="E144" s="1"/>
      <c r="F144" s="3"/>
      <c r="G144" s="30" t="str">
        <f t="shared" ref="G144" si="11">IF(F144="","",F144*E144)</f>
        <v/>
      </c>
    </row>
    <row r="145" spans="1:7" s="31" customFormat="1" ht="14.4" x14ac:dyDescent="0.3">
      <c r="A145" s="25"/>
      <c r="B145" s="26"/>
      <c r="C145" s="27"/>
      <c r="D145" s="28"/>
      <c r="E145" s="1"/>
      <c r="F145" s="3"/>
      <c r="G145" s="30"/>
    </row>
    <row r="146" spans="1:7" s="31" customFormat="1" ht="14.4" x14ac:dyDescent="0.3">
      <c r="A146" s="25"/>
      <c r="B146" s="39" t="s">
        <v>8</v>
      </c>
      <c r="C146" s="29"/>
      <c r="D146" s="29"/>
      <c r="E146" s="1"/>
      <c r="F146" s="2"/>
      <c r="G146" s="40" t="str">
        <f>IF(SUM(G142:G144)=0,"",SUM(G142:G144))</f>
        <v/>
      </c>
    </row>
    <row r="147" spans="1:7" s="31" customFormat="1" ht="14.4" x14ac:dyDescent="0.3">
      <c r="A147" s="25"/>
      <c r="B147" s="26"/>
      <c r="C147" s="27"/>
      <c r="D147" s="28"/>
      <c r="E147" s="1"/>
      <c r="F147" s="3"/>
      <c r="G147" s="30"/>
    </row>
    <row r="148" spans="1:7" s="31" customFormat="1" ht="14.4" x14ac:dyDescent="0.3">
      <c r="A148" s="54">
        <v>8.5</v>
      </c>
      <c r="B148" s="35" t="s">
        <v>163</v>
      </c>
      <c r="C148" s="27"/>
      <c r="D148" s="28"/>
      <c r="E148" s="1"/>
      <c r="F148" s="3"/>
      <c r="G148" s="30"/>
    </row>
    <row r="149" spans="1:7" s="31" customFormat="1" ht="14.4" x14ac:dyDescent="0.3">
      <c r="A149" s="25"/>
      <c r="B149" s="26"/>
      <c r="C149" s="27"/>
      <c r="D149" s="28"/>
      <c r="E149" s="1"/>
      <c r="F149" s="3"/>
      <c r="G149" s="30"/>
    </row>
    <row r="150" spans="1:7" s="31" customFormat="1" ht="14.4" x14ac:dyDescent="0.3">
      <c r="A150" s="32"/>
      <c r="B150" s="56" t="s">
        <v>164</v>
      </c>
      <c r="C150" s="29" t="s">
        <v>7</v>
      </c>
      <c r="D150" s="28">
        <v>1</v>
      </c>
      <c r="E150" s="1"/>
      <c r="F150" s="3"/>
      <c r="G150" s="30" t="str">
        <f t="shared" ref="G150:G151" si="12">IF(F150="","",F150*E150)</f>
        <v/>
      </c>
    </row>
    <row r="151" spans="1:7" s="31" customFormat="1" ht="14.4" x14ac:dyDescent="0.3">
      <c r="A151" s="32"/>
      <c r="B151" s="56" t="s">
        <v>165</v>
      </c>
      <c r="C151" s="29" t="s">
        <v>7</v>
      </c>
      <c r="D151" s="28">
        <v>1</v>
      </c>
      <c r="E151" s="1"/>
      <c r="F151" s="3"/>
      <c r="G151" s="30" t="str">
        <f t="shared" si="12"/>
        <v/>
      </c>
    </row>
    <row r="152" spans="1:7" s="31" customFormat="1" ht="14.4" x14ac:dyDescent="0.3">
      <c r="A152" s="25"/>
      <c r="B152" s="26"/>
      <c r="C152" s="27"/>
      <c r="D152" s="28"/>
      <c r="E152" s="1"/>
      <c r="F152" s="3"/>
      <c r="G152" s="30"/>
    </row>
    <row r="153" spans="1:7" s="31" customFormat="1" ht="14.4" x14ac:dyDescent="0.3">
      <c r="A153" s="25"/>
      <c r="B153" s="39" t="s">
        <v>8</v>
      </c>
      <c r="C153" s="29"/>
      <c r="D153" s="29"/>
      <c r="E153" s="1"/>
      <c r="F153" s="2"/>
      <c r="G153" s="40" t="str">
        <f>IF(SUM(G150:G151)=0,"",SUM(G150:G151))</f>
        <v/>
      </c>
    </row>
    <row r="154" spans="1:7" s="31" customFormat="1" ht="15" thickBot="1" x14ac:dyDescent="0.35">
      <c r="A154" s="34"/>
      <c r="B154" s="48"/>
      <c r="C154" s="29"/>
      <c r="D154" s="28"/>
      <c r="E154" s="1"/>
      <c r="F154" s="3"/>
      <c r="G154" s="30"/>
    </row>
    <row r="155" spans="1:7" ht="14.4" thickBot="1" x14ac:dyDescent="0.35">
      <c r="A155" s="55" t="s">
        <v>133</v>
      </c>
      <c r="B155" s="55"/>
      <c r="C155" s="55"/>
      <c r="D155" s="55"/>
      <c r="E155" s="55"/>
      <c r="F155" s="55"/>
      <c r="G155" s="47">
        <f>SUM(G124:G154)/2</f>
        <v>0</v>
      </c>
    </row>
    <row r="156" spans="1:7" x14ac:dyDescent="0.3">
      <c r="A156" s="20"/>
      <c r="B156" s="21"/>
      <c r="C156" s="22"/>
      <c r="D156" s="23"/>
      <c r="E156" s="4"/>
      <c r="F156" s="5"/>
      <c r="G156" s="24"/>
    </row>
    <row r="157" spans="1:7" s="31" customFormat="1" ht="14.4" x14ac:dyDescent="0.3">
      <c r="A157" s="25">
        <v>9</v>
      </c>
      <c r="B157" s="26" t="s">
        <v>135</v>
      </c>
      <c r="C157" s="27"/>
      <c r="D157" s="28"/>
      <c r="E157" s="1"/>
      <c r="F157" s="3"/>
      <c r="G157" s="30" t="str">
        <f>IF(F157="","",F157*E157)</f>
        <v/>
      </c>
    </row>
    <row r="158" spans="1:7" s="31" customFormat="1" ht="14.4" x14ac:dyDescent="0.3">
      <c r="A158" s="25"/>
      <c r="B158" s="26"/>
      <c r="C158" s="27"/>
      <c r="D158" s="28"/>
      <c r="E158" s="1"/>
      <c r="F158" s="3"/>
      <c r="G158" s="30"/>
    </row>
    <row r="159" spans="1:7" s="31" customFormat="1" ht="14.4" x14ac:dyDescent="0.3">
      <c r="A159" s="54">
        <v>9.3000000000000007</v>
      </c>
      <c r="B159" s="35" t="s">
        <v>14</v>
      </c>
      <c r="C159" s="27"/>
      <c r="D159" s="28"/>
      <c r="E159" s="1"/>
      <c r="F159" s="3"/>
      <c r="G159" s="30"/>
    </row>
    <row r="160" spans="1:7" s="31" customFormat="1" ht="14.4" x14ac:dyDescent="0.3">
      <c r="A160" s="25"/>
      <c r="B160" s="26"/>
      <c r="C160" s="27"/>
      <c r="D160" s="28"/>
      <c r="E160" s="1"/>
      <c r="F160" s="3"/>
      <c r="G160" s="30"/>
    </row>
    <row r="161" spans="1:7" s="31" customFormat="1" ht="27.6" x14ac:dyDescent="0.3">
      <c r="A161" s="57"/>
      <c r="B161" s="48" t="s">
        <v>183</v>
      </c>
      <c r="C161" s="58"/>
      <c r="D161" s="59"/>
      <c r="E161" s="6"/>
      <c r="F161" s="7"/>
      <c r="G161" s="30" t="str">
        <f t="shared" ref="G161:G165" si="13">IF(F161="","",F161*E161)</f>
        <v/>
      </c>
    </row>
    <row r="162" spans="1:7" s="31" customFormat="1" ht="14.4" x14ac:dyDescent="0.3">
      <c r="A162" s="32"/>
      <c r="B162" s="56" t="s">
        <v>90</v>
      </c>
      <c r="C162" s="29" t="s">
        <v>9</v>
      </c>
      <c r="D162" s="28">
        <v>23</v>
      </c>
      <c r="E162" s="1"/>
      <c r="F162" s="3"/>
      <c r="G162" s="30" t="str">
        <f t="shared" ref="G162" si="14">IF(F162="","",F162*E162)</f>
        <v/>
      </c>
    </row>
    <row r="163" spans="1:7" s="31" customFormat="1" ht="14.4" x14ac:dyDescent="0.3">
      <c r="A163" s="32"/>
      <c r="B163" s="56" t="s">
        <v>172</v>
      </c>
      <c r="C163" s="29" t="s">
        <v>9</v>
      </c>
      <c r="D163" s="28">
        <v>5</v>
      </c>
      <c r="E163" s="1"/>
      <c r="F163" s="3"/>
      <c r="G163" s="30" t="str">
        <f t="shared" si="13"/>
        <v/>
      </c>
    </row>
    <row r="164" spans="1:7" s="31" customFormat="1" ht="27.6" x14ac:dyDescent="0.3">
      <c r="A164" s="57"/>
      <c r="B164" s="48" t="s">
        <v>184</v>
      </c>
      <c r="C164" s="58"/>
      <c r="D164" s="59"/>
      <c r="E164" s="6"/>
      <c r="F164" s="7"/>
      <c r="G164" s="30" t="str">
        <f t="shared" si="13"/>
        <v/>
      </c>
    </row>
    <row r="165" spans="1:7" s="31" customFormat="1" ht="14.4" x14ac:dyDescent="0.3">
      <c r="A165" s="32"/>
      <c r="B165" s="56" t="s">
        <v>90</v>
      </c>
      <c r="C165" s="29" t="s">
        <v>9</v>
      </c>
      <c r="D165" s="28">
        <v>23</v>
      </c>
      <c r="E165" s="1"/>
      <c r="F165" s="3"/>
      <c r="G165" s="30" t="str">
        <f t="shared" si="13"/>
        <v/>
      </c>
    </row>
    <row r="166" spans="1:7" s="31" customFormat="1" ht="14.4" x14ac:dyDescent="0.3">
      <c r="A166" s="32"/>
      <c r="B166" s="56" t="s">
        <v>172</v>
      </c>
      <c r="C166" s="29" t="s">
        <v>9</v>
      </c>
      <c r="D166" s="28">
        <v>5</v>
      </c>
      <c r="E166" s="1"/>
      <c r="F166" s="3"/>
      <c r="G166" s="30" t="str">
        <f t="shared" ref="G166:G168" si="15">IF(F166="","",F166*E166)</f>
        <v/>
      </c>
    </row>
    <row r="167" spans="1:7" s="31" customFormat="1" ht="27.6" x14ac:dyDescent="0.3">
      <c r="A167" s="57"/>
      <c r="B167" s="48" t="s">
        <v>174</v>
      </c>
      <c r="C167" s="58"/>
      <c r="D167" s="59"/>
      <c r="E167" s="6"/>
      <c r="F167" s="7"/>
      <c r="G167" s="30" t="str">
        <f t="shared" si="15"/>
        <v/>
      </c>
    </row>
    <row r="168" spans="1:7" s="31" customFormat="1" ht="14.4" x14ac:dyDescent="0.3">
      <c r="A168" s="32"/>
      <c r="B168" s="56" t="s">
        <v>173</v>
      </c>
      <c r="C168" s="29" t="s">
        <v>9</v>
      </c>
      <c r="D168" s="28">
        <v>2</v>
      </c>
      <c r="E168" s="1"/>
      <c r="F168" s="3"/>
      <c r="G168" s="30" t="str">
        <f t="shared" si="15"/>
        <v/>
      </c>
    </row>
    <row r="169" spans="1:7" s="31" customFormat="1" ht="14.4" x14ac:dyDescent="0.3">
      <c r="A169" s="25"/>
      <c r="B169" s="26"/>
      <c r="C169" s="27"/>
      <c r="D169" s="28"/>
      <c r="E169" s="1"/>
      <c r="F169" s="3"/>
      <c r="G169" s="30"/>
    </row>
    <row r="170" spans="1:7" s="31" customFormat="1" ht="14.4" x14ac:dyDescent="0.3">
      <c r="A170" s="25"/>
      <c r="B170" s="39" t="s">
        <v>8</v>
      </c>
      <c r="C170" s="29"/>
      <c r="D170" s="29"/>
      <c r="E170" s="1"/>
      <c r="F170" s="2"/>
      <c r="G170" s="40" t="str">
        <f>IF(SUM(G162:G168)=0,"",SUM(G162:G168))</f>
        <v/>
      </c>
    </row>
    <row r="171" spans="1:7" s="31" customFormat="1" ht="14.4" x14ac:dyDescent="0.3">
      <c r="A171" s="25"/>
      <c r="B171" s="26"/>
      <c r="C171" s="27"/>
      <c r="D171" s="28"/>
      <c r="E171" s="1"/>
      <c r="F171" s="3"/>
      <c r="G171" s="30"/>
    </row>
    <row r="172" spans="1:7" s="31" customFormat="1" ht="14.4" x14ac:dyDescent="0.3">
      <c r="A172" s="54">
        <v>9.4</v>
      </c>
      <c r="B172" s="35" t="s">
        <v>15</v>
      </c>
      <c r="C172" s="27"/>
      <c r="D172" s="28"/>
      <c r="E172" s="1"/>
      <c r="F172" s="3"/>
      <c r="G172" s="30"/>
    </row>
    <row r="173" spans="1:7" s="31" customFormat="1" ht="14.4" x14ac:dyDescent="0.3">
      <c r="A173" s="25"/>
      <c r="B173" s="26"/>
      <c r="C173" s="27"/>
      <c r="D173" s="28"/>
      <c r="E173" s="1"/>
      <c r="F173" s="3"/>
      <c r="G173" s="30"/>
    </row>
    <row r="174" spans="1:7" s="31" customFormat="1" ht="27.6" x14ac:dyDescent="0.3">
      <c r="A174" s="57"/>
      <c r="B174" s="48" t="s">
        <v>175</v>
      </c>
      <c r="C174" s="58"/>
      <c r="D174" s="59"/>
      <c r="E174" s="6"/>
      <c r="F174" s="7"/>
      <c r="G174" s="30" t="str">
        <f t="shared" ref="G174:G178" si="16">IF(F174="","",F174*E174)</f>
        <v/>
      </c>
    </row>
    <row r="175" spans="1:7" s="31" customFormat="1" ht="14.4" x14ac:dyDescent="0.3">
      <c r="A175" s="32"/>
      <c r="B175" s="56" t="s">
        <v>173</v>
      </c>
      <c r="C175" s="29" t="s">
        <v>9</v>
      </c>
      <c r="D175" s="28">
        <v>2</v>
      </c>
      <c r="E175" s="1"/>
      <c r="F175" s="3"/>
      <c r="G175" s="30" t="str">
        <f t="shared" si="16"/>
        <v/>
      </c>
    </row>
    <row r="176" spans="1:7" s="31" customFormat="1" ht="28.5" customHeight="1" x14ac:dyDescent="0.3">
      <c r="A176" s="57"/>
      <c r="B176" s="48" t="s">
        <v>176</v>
      </c>
      <c r="C176" s="58"/>
      <c r="D176" s="59"/>
      <c r="E176" s="6"/>
      <c r="F176" s="7"/>
      <c r="G176" s="30" t="str">
        <f t="shared" si="16"/>
        <v/>
      </c>
    </row>
    <row r="177" spans="1:7" s="31" customFormat="1" ht="14.4" x14ac:dyDescent="0.3">
      <c r="A177" s="32"/>
      <c r="B177" s="56" t="s">
        <v>90</v>
      </c>
      <c r="C177" s="29" t="s">
        <v>9</v>
      </c>
      <c r="D177" s="28">
        <v>14</v>
      </c>
      <c r="E177" s="1"/>
      <c r="F177" s="3"/>
      <c r="G177" s="30" t="str">
        <f t="shared" si="16"/>
        <v/>
      </c>
    </row>
    <row r="178" spans="1:7" s="31" customFormat="1" ht="14.4" x14ac:dyDescent="0.3">
      <c r="A178" s="32"/>
      <c r="B178" s="56" t="s">
        <v>172</v>
      </c>
      <c r="C178" s="29" t="s">
        <v>9</v>
      </c>
      <c r="D178" s="28">
        <v>3</v>
      </c>
      <c r="E178" s="1"/>
      <c r="F178" s="3"/>
      <c r="G178" s="30" t="str">
        <f t="shared" si="16"/>
        <v/>
      </c>
    </row>
    <row r="179" spans="1:7" s="31" customFormat="1" ht="14.4" x14ac:dyDescent="0.3">
      <c r="A179" s="25"/>
      <c r="B179" s="26"/>
      <c r="C179" s="27"/>
      <c r="D179" s="28"/>
      <c r="E179" s="1"/>
      <c r="F179" s="3"/>
      <c r="G179" s="30"/>
    </row>
    <row r="180" spans="1:7" s="31" customFormat="1" ht="14.4" x14ac:dyDescent="0.3">
      <c r="A180" s="25"/>
      <c r="B180" s="39" t="s">
        <v>8</v>
      </c>
      <c r="C180" s="29"/>
      <c r="D180" s="29"/>
      <c r="E180" s="1"/>
      <c r="F180" s="2"/>
      <c r="G180" s="40" t="str">
        <f>IF(SUM(G173:G178)=0,"",SUM(G173:G178))</f>
        <v/>
      </c>
    </row>
    <row r="181" spans="1:7" s="31" customFormat="1" ht="14.4" x14ac:dyDescent="0.3">
      <c r="A181" s="25"/>
      <c r="B181" s="26"/>
      <c r="C181" s="27"/>
      <c r="D181" s="28"/>
      <c r="E181" s="1"/>
      <c r="F181" s="3"/>
      <c r="G181" s="30"/>
    </row>
    <row r="182" spans="1:7" s="31" customFormat="1" ht="14.4" x14ac:dyDescent="0.3">
      <c r="A182" s="54">
        <v>9.5</v>
      </c>
      <c r="B182" s="35" t="s">
        <v>41</v>
      </c>
      <c r="C182" s="27"/>
      <c r="D182" s="28"/>
      <c r="E182" s="1"/>
      <c r="F182" s="3"/>
      <c r="G182" s="30"/>
    </row>
    <row r="183" spans="1:7" s="31" customFormat="1" ht="14.4" x14ac:dyDescent="0.3">
      <c r="A183" s="25"/>
      <c r="B183" s="26"/>
      <c r="C183" s="27"/>
      <c r="D183" s="28"/>
      <c r="E183" s="1"/>
      <c r="F183" s="3"/>
      <c r="G183" s="30"/>
    </row>
    <row r="184" spans="1:7" s="31" customFormat="1" ht="41.4" x14ac:dyDescent="0.3">
      <c r="A184" s="25"/>
      <c r="B184" s="60" t="s">
        <v>16</v>
      </c>
      <c r="C184" s="29"/>
      <c r="D184" s="29"/>
      <c r="E184" s="1"/>
      <c r="F184" s="3"/>
      <c r="G184" s="30"/>
    </row>
    <row r="185" spans="1:7" s="31" customFormat="1" ht="14.4" x14ac:dyDescent="0.3">
      <c r="A185" s="25"/>
      <c r="B185" s="61"/>
      <c r="C185" s="29"/>
      <c r="D185" s="29"/>
      <c r="E185" s="1"/>
      <c r="F185" s="3"/>
      <c r="G185" s="30"/>
    </row>
    <row r="186" spans="1:7" s="31" customFormat="1" ht="14.4" x14ac:dyDescent="0.3">
      <c r="A186" s="25"/>
      <c r="B186" s="62" t="s">
        <v>91</v>
      </c>
      <c r="C186" s="29"/>
      <c r="D186" s="29"/>
      <c r="E186" s="1"/>
      <c r="F186" s="3"/>
      <c r="G186" s="30"/>
    </row>
    <row r="187" spans="1:7" s="31" customFormat="1" ht="14.4" x14ac:dyDescent="0.3">
      <c r="A187" s="25"/>
      <c r="B187" s="61" t="s">
        <v>93</v>
      </c>
      <c r="C187" s="29" t="s">
        <v>10</v>
      </c>
      <c r="D187" s="29">
        <v>55</v>
      </c>
      <c r="E187" s="1"/>
      <c r="F187" s="3"/>
      <c r="G187" s="30" t="str">
        <f t="shared" ref="G187:G195" si="17">IF(F187="","",F187*E187)</f>
        <v/>
      </c>
    </row>
    <row r="188" spans="1:7" s="31" customFormat="1" ht="14.4" x14ac:dyDescent="0.3">
      <c r="A188" s="25"/>
      <c r="B188" s="61" t="s">
        <v>17</v>
      </c>
      <c r="C188" s="29" t="s">
        <v>10</v>
      </c>
      <c r="D188" s="29">
        <v>4</v>
      </c>
      <c r="E188" s="1"/>
      <c r="F188" s="3"/>
      <c r="G188" s="30" t="str">
        <f t="shared" si="17"/>
        <v/>
      </c>
    </row>
    <row r="189" spans="1:7" s="31" customFormat="1" ht="14.4" x14ac:dyDescent="0.3">
      <c r="A189" s="25"/>
      <c r="B189" s="61" t="s">
        <v>136</v>
      </c>
      <c r="C189" s="29" t="s">
        <v>10</v>
      </c>
      <c r="D189" s="29">
        <v>60</v>
      </c>
      <c r="E189" s="1"/>
      <c r="F189" s="3"/>
      <c r="G189" s="30" t="str">
        <f t="shared" ref="G189" si="18">IF(F189="","",F189*E189)</f>
        <v/>
      </c>
    </row>
    <row r="190" spans="1:7" s="31" customFormat="1" ht="14.4" x14ac:dyDescent="0.3">
      <c r="A190" s="25"/>
      <c r="B190" s="61" t="s">
        <v>92</v>
      </c>
      <c r="C190" s="29" t="s">
        <v>10</v>
      </c>
      <c r="D190" s="29">
        <v>65</v>
      </c>
      <c r="E190" s="1"/>
      <c r="F190" s="3"/>
      <c r="G190" s="30" t="str">
        <f t="shared" si="17"/>
        <v/>
      </c>
    </row>
    <row r="191" spans="1:7" s="31" customFormat="1" ht="14.4" x14ac:dyDescent="0.3">
      <c r="A191" s="25"/>
      <c r="B191" s="61" t="s">
        <v>75</v>
      </c>
      <c r="C191" s="29" t="s">
        <v>10</v>
      </c>
      <c r="D191" s="29">
        <v>30</v>
      </c>
      <c r="E191" s="1"/>
      <c r="F191" s="3"/>
      <c r="G191" s="30" t="str">
        <f t="shared" si="17"/>
        <v/>
      </c>
    </row>
    <row r="192" spans="1:7" s="31" customFormat="1" ht="14.4" x14ac:dyDescent="0.3">
      <c r="A192" s="25"/>
      <c r="B192" s="61" t="s">
        <v>42</v>
      </c>
      <c r="C192" s="29" t="s">
        <v>10</v>
      </c>
      <c r="D192" s="29">
        <v>20</v>
      </c>
      <c r="E192" s="1"/>
      <c r="F192" s="3"/>
      <c r="G192" s="30" t="str">
        <f t="shared" si="17"/>
        <v/>
      </c>
    </row>
    <row r="193" spans="1:7" s="31" customFormat="1" ht="14.4" x14ac:dyDescent="0.3">
      <c r="A193" s="25"/>
      <c r="B193" s="61" t="s">
        <v>137</v>
      </c>
      <c r="C193" s="29" t="s">
        <v>10</v>
      </c>
      <c r="D193" s="29">
        <v>15</v>
      </c>
      <c r="E193" s="1"/>
      <c r="F193" s="3"/>
      <c r="G193" s="30" t="str">
        <f t="shared" si="17"/>
        <v/>
      </c>
    </row>
    <row r="194" spans="1:7" s="31" customFormat="1" ht="14.4" x14ac:dyDescent="0.3">
      <c r="A194" s="25"/>
      <c r="B194" s="61" t="s">
        <v>40</v>
      </c>
      <c r="C194" s="29" t="s">
        <v>12</v>
      </c>
      <c r="D194" s="29">
        <f>(0.08*3.14)*D187+(0.125*3.14)*D188+(0.2*3.14)*D190+(0.25*3.14)*D191+(0.315*3.14)*D192+(0.4*3.14)*D193+(0.16*3.14)*D189</f>
        <v>148.52200000000002</v>
      </c>
      <c r="E194" s="1"/>
      <c r="F194" s="3"/>
      <c r="G194" s="30" t="str">
        <f t="shared" si="17"/>
        <v/>
      </c>
    </row>
    <row r="195" spans="1:7" s="31" customFormat="1" ht="14.4" x14ac:dyDescent="0.3">
      <c r="A195" s="25"/>
      <c r="B195" s="61" t="s">
        <v>18</v>
      </c>
      <c r="C195" s="29" t="s">
        <v>7</v>
      </c>
      <c r="D195" s="29">
        <v>1</v>
      </c>
      <c r="E195" s="1"/>
      <c r="F195" s="3"/>
      <c r="G195" s="30" t="str">
        <f t="shared" si="17"/>
        <v/>
      </c>
    </row>
    <row r="196" spans="1:7" s="31" customFormat="1" ht="14.4" x14ac:dyDescent="0.3">
      <c r="A196" s="25"/>
      <c r="B196" s="33"/>
      <c r="C196" s="29"/>
      <c r="D196" s="28"/>
      <c r="E196" s="1"/>
      <c r="F196" s="3"/>
      <c r="G196" s="30"/>
    </row>
    <row r="197" spans="1:7" s="31" customFormat="1" ht="14.4" x14ac:dyDescent="0.3">
      <c r="A197" s="25"/>
      <c r="B197" s="39" t="s">
        <v>8</v>
      </c>
      <c r="C197" s="29"/>
      <c r="D197" s="29"/>
      <c r="E197" s="1"/>
      <c r="F197" s="2"/>
      <c r="G197" s="40" t="str">
        <f>IF(SUM(G187:G196)=0,"",SUM(G187:G196))</f>
        <v/>
      </c>
    </row>
    <row r="198" spans="1:7" s="31" customFormat="1" ht="14.4" x14ac:dyDescent="0.3">
      <c r="A198" s="25"/>
      <c r="B198" s="26"/>
      <c r="C198" s="27"/>
      <c r="D198" s="28"/>
      <c r="E198" s="1"/>
      <c r="F198" s="3"/>
      <c r="G198" s="30"/>
    </row>
    <row r="199" spans="1:7" s="31" customFormat="1" ht="14.4" x14ac:dyDescent="0.3">
      <c r="A199" s="54">
        <v>9.6</v>
      </c>
      <c r="B199" s="35" t="s">
        <v>19</v>
      </c>
      <c r="C199" s="27"/>
      <c r="D199" s="28"/>
      <c r="E199" s="1"/>
      <c r="F199" s="3"/>
      <c r="G199" s="30"/>
    </row>
    <row r="200" spans="1:7" s="31" customFormat="1" ht="14.4" x14ac:dyDescent="0.3">
      <c r="A200" s="34"/>
      <c r="B200" s="35"/>
      <c r="C200" s="27"/>
      <c r="D200" s="28"/>
      <c r="E200" s="1"/>
      <c r="F200" s="3"/>
      <c r="G200" s="30"/>
    </row>
    <row r="201" spans="1:7" s="31" customFormat="1" ht="27.6" x14ac:dyDescent="0.3">
      <c r="A201" s="25"/>
      <c r="B201" s="63" t="s">
        <v>20</v>
      </c>
      <c r="C201" s="64" t="s">
        <v>11</v>
      </c>
      <c r="D201" s="65">
        <v>1</v>
      </c>
      <c r="E201" s="1"/>
      <c r="F201" s="3"/>
      <c r="G201" s="30" t="str">
        <f>IF(F201="","",F201*E201)</f>
        <v/>
      </c>
    </row>
    <row r="202" spans="1:7" s="31" customFormat="1" ht="14.4" x14ac:dyDescent="0.3">
      <c r="A202" s="25"/>
      <c r="B202" s="66" t="s">
        <v>21</v>
      </c>
      <c r="C202" s="67" t="s">
        <v>11</v>
      </c>
      <c r="D202" s="68">
        <v>1</v>
      </c>
      <c r="E202" s="1"/>
      <c r="F202" s="3"/>
      <c r="G202" s="30" t="str">
        <f>IF(F202="","",F202*E202)</f>
        <v/>
      </c>
    </row>
    <row r="203" spans="1:7" s="31" customFormat="1" ht="14.4" x14ac:dyDescent="0.3">
      <c r="A203" s="25"/>
      <c r="B203" s="33"/>
      <c r="C203" s="29"/>
      <c r="D203" s="28"/>
      <c r="E203" s="1"/>
      <c r="F203" s="3"/>
      <c r="G203" s="30"/>
    </row>
    <row r="204" spans="1:7" s="31" customFormat="1" ht="14.4" x14ac:dyDescent="0.3">
      <c r="A204" s="25"/>
      <c r="B204" s="39" t="s">
        <v>8</v>
      </c>
      <c r="C204" s="29"/>
      <c r="D204" s="29"/>
      <c r="E204" s="1"/>
      <c r="F204" s="2"/>
      <c r="G204" s="40" t="str">
        <f>IF(SUM(G201:G202)=0,"",SUM(G201:G202))</f>
        <v/>
      </c>
    </row>
    <row r="205" spans="1:7" s="31" customFormat="1" ht="14.4" x14ac:dyDescent="0.3">
      <c r="A205" s="25"/>
      <c r="B205" s="41"/>
      <c r="C205" s="29"/>
      <c r="D205" s="28"/>
      <c r="E205" s="1"/>
      <c r="F205" s="2"/>
      <c r="G205" s="40"/>
    </row>
    <row r="206" spans="1:7" s="31" customFormat="1" ht="14.4" x14ac:dyDescent="0.3">
      <c r="A206" s="54">
        <v>9.8000000000000007</v>
      </c>
      <c r="B206" s="35" t="s">
        <v>22</v>
      </c>
      <c r="C206" s="27"/>
      <c r="D206" s="28"/>
      <c r="E206" s="1"/>
      <c r="F206" s="3"/>
      <c r="G206" s="30"/>
    </row>
    <row r="207" spans="1:7" s="31" customFormat="1" ht="14.4" x14ac:dyDescent="0.3">
      <c r="A207" s="25"/>
      <c r="B207" s="41"/>
      <c r="C207" s="29"/>
      <c r="D207" s="28"/>
      <c r="E207" s="1"/>
      <c r="F207" s="2"/>
      <c r="G207" s="40"/>
    </row>
    <row r="208" spans="1:7" s="31" customFormat="1" ht="14.4" x14ac:dyDescent="0.3">
      <c r="A208" s="25"/>
      <c r="B208" s="66" t="s">
        <v>23</v>
      </c>
      <c r="C208" s="69"/>
      <c r="D208" s="70"/>
      <c r="E208" s="8"/>
      <c r="F208" s="9"/>
      <c r="G208" s="30" t="str">
        <f t="shared" ref="G208:G215" si="19">IF(F208="","",F208*E208)</f>
        <v/>
      </c>
    </row>
    <row r="209" spans="1:7" s="31" customFormat="1" ht="14.4" x14ac:dyDescent="0.3">
      <c r="A209" s="25"/>
      <c r="B209" s="66" t="s">
        <v>82</v>
      </c>
      <c r="C209" s="71" t="s">
        <v>9</v>
      </c>
      <c r="D209" s="71">
        <v>19</v>
      </c>
      <c r="E209" s="1"/>
      <c r="F209" s="3"/>
      <c r="G209" s="30" t="str">
        <f t="shared" si="19"/>
        <v/>
      </c>
    </row>
    <row r="210" spans="1:7" s="31" customFormat="1" ht="14.4" x14ac:dyDescent="0.3">
      <c r="A210" s="25"/>
      <c r="B210" s="66" t="s">
        <v>177</v>
      </c>
      <c r="C210" s="29" t="s">
        <v>9</v>
      </c>
      <c r="D210" s="28">
        <v>6</v>
      </c>
      <c r="E210" s="1"/>
      <c r="F210" s="3"/>
      <c r="G210" s="30" t="str">
        <f t="shared" si="19"/>
        <v/>
      </c>
    </row>
    <row r="211" spans="1:7" s="31" customFormat="1" ht="14.4" x14ac:dyDescent="0.3">
      <c r="A211" s="25"/>
      <c r="B211" s="66" t="s">
        <v>138</v>
      </c>
      <c r="C211" s="29" t="s">
        <v>9</v>
      </c>
      <c r="D211" s="28">
        <v>4</v>
      </c>
      <c r="E211" s="1"/>
      <c r="F211" s="3"/>
      <c r="G211" s="30" t="str">
        <f t="shared" ref="G211" si="20">IF(F211="","",F211*E211)</f>
        <v/>
      </c>
    </row>
    <row r="212" spans="1:7" s="31" customFormat="1" ht="14.4" x14ac:dyDescent="0.3">
      <c r="A212" s="25"/>
      <c r="B212" s="66" t="s">
        <v>24</v>
      </c>
      <c r="C212" s="29" t="s">
        <v>9</v>
      </c>
      <c r="D212" s="28">
        <v>3</v>
      </c>
      <c r="E212" s="1"/>
      <c r="F212" s="3"/>
      <c r="G212" s="30" t="str">
        <f t="shared" si="19"/>
        <v/>
      </c>
    </row>
    <row r="213" spans="1:7" s="31" customFormat="1" ht="14.4" x14ac:dyDescent="0.3">
      <c r="A213" s="25"/>
      <c r="B213" s="66" t="s">
        <v>139</v>
      </c>
      <c r="C213" s="29" t="s">
        <v>9</v>
      </c>
      <c r="D213" s="28">
        <v>2</v>
      </c>
      <c r="E213" s="1"/>
      <c r="F213" s="3"/>
      <c r="G213" s="30" t="str">
        <f t="shared" ref="G213" si="21">IF(F213="","",F213*E213)</f>
        <v/>
      </c>
    </row>
    <row r="214" spans="1:7" s="31" customFormat="1" ht="14.4" x14ac:dyDescent="0.3">
      <c r="A214" s="25"/>
      <c r="B214" s="66" t="s">
        <v>43</v>
      </c>
      <c r="C214" s="69"/>
      <c r="D214" s="70"/>
      <c r="E214" s="8"/>
      <c r="F214" s="9"/>
      <c r="G214" s="30" t="str">
        <f t="shared" si="19"/>
        <v/>
      </c>
    </row>
    <row r="215" spans="1:7" s="31" customFormat="1" ht="14.4" x14ac:dyDescent="0.3">
      <c r="A215" s="25"/>
      <c r="B215" s="66" t="s">
        <v>24</v>
      </c>
      <c r="C215" s="71" t="s">
        <v>9</v>
      </c>
      <c r="D215" s="71">
        <v>1</v>
      </c>
      <c r="E215" s="1"/>
      <c r="F215" s="3"/>
      <c r="G215" s="30" t="str">
        <f t="shared" si="19"/>
        <v/>
      </c>
    </row>
    <row r="216" spans="1:7" s="31" customFormat="1" ht="14.4" x14ac:dyDescent="0.3">
      <c r="A216" s="25"/>
      <c r="B216" s="66" t="s">
        <v>139</v>
      </c>
      <c r="C216" s="29" t="s">
        <v>9</v>
      </c>
      <c r="D216" s="28">
        <v>1</v>
      </c>
      <c r="E216" s="1"/>
      <c r="F216" s="3"/>
      <c r="G216" s="30" t="str">
        <f t="shared" ref="G216" si="22">IF(F216="","",F216*E216)</f>
        <v/>
      </c>
    </row>
    <row r="217" spans="1:7" s="31" customFormat="1" ht="14.4" x14ac:dyDescent="0.3">
      <c r="A217" s="25"/>
      <c r="B217" s="72"/>
      <c r="C217" s="29"/>
      <c r="D217" s="28"/>
      <c r="E217" s="1"/>
      <c r="F217" s="2"/>
      <c r="G217" s="40"/>
    </row>
    <row r="218" spans="1:7" s="31" customFormat="1" ht="14.4" x14ac:dyDescent="0.3">
      <c r="A218" s="25"/>
      <c r="B218" s="39" t="s">
        <v>8</v>
      </c>
      <c r="C218" s="29"/>
      <c r="D218" s="29"/>
      <c r="E218" s="1"/>
      <c r="F218" s="2"/>
      <c r="G218" s="40" t="str">
        <f>IF(SUM(G209:G216)=0,"",SUM(G209:G216))</f>
        <v/>
      </c>
    </row>
    <row r="219" spans="1:7" s="31" customFormat="1" ht="14.4" x14ac:dyDescent="0.3">
      <c r="A219" s="25"/>
      <c r="B219" s="48"/>
      <c r="C219" s="29"/>
      <c r="D219" s="28"/>
      <c r="E219" s="1"/>
      <c r="F219" s="3"/>
      <c r="G219" s="30"/>
    </row>
    <row r="220" spans="1:7" s="31" customFormat="1" ht="14.4" x14ac:dyDescent="0.3">
      <c r="A220" s="54">
        <v>9.9</v>
      </c>
      <c r="B220" s="35" t="s">
        <v>140</v>
      </c>
      <c r="C220" s="27"/>
      <c r="D220" s="28"/>
      <c r="E220" s="1"/>
      <c r="F220" s="3"/>
      <c r="G220" s="30"/>
    </row>
    <row r="221" spans="1:7" s="31" customFormat="1" ht="14.4" x14ac:dyDescent="0.3">
      <c r="A221" s="25"/>
      <c r="B221" s="49"/>
      <c r="C221" s="29"/>
      <c r="D221" s="28"/>
      <c r="E221" s="1"/>
      <c r="F221" s="3"/>
      <c r="G221" s="30"/>
    </row>
    <row r="222" spans="1:7" s="31" customFormat="1" ht="14.4" x14ac:dyDescent="0.3">
      <c r="A222" s="25"/>
      <c r="B222" s="48" t="s">
        <v>141</v>
      </c>
      <c r="C222" s="29" t="s">
        <v>7</v>
      </c>
      <c r="D222" s="29">
        <v>1</v>
      </c>
      <c r="E222" s="1"/>
      <c r="F222" s="3"/>
      <c r="G222" s="30" t="str">
        <f>IF(F222="","",F222*E222)</f>
        <v/>
      </c>
    </row>
    <row r="223" spans="1:7" s="31" customFormat="1" ht="14.4" x14ac:dyDescent="0.3">
      <c r="A223" s="25"/>
      <c r="B223" s="48"/>
      <c r="C223" s="29"/>
      <c r="D223" s="28"/>
      <c r="E223" s="1"/>
      <c r="F223" s="3"/>
      <c r="G223" s="30"/>
    </row>
    <row r="224" spans="1:7" s="31" customFormat="1" ht="14.4" x14ac:dyDescent="0.3">
      <c r="A224" s="25"/>
      <c r="B224" s="39" t="s">
        <v>8</v>
      </c>
      <c r="C224" s="29"/>
      <c r="D224" s="29"/>
      <c r="E224" s="1"/>
      <c r="F224" s="2"/>
      <c r="G224" s="40" t="str">
        <f>IF(SUM(G222:G222)=0,"",SUM(G222:G222))</f>
        <v/>
      </c>
    </row>
    <row r="225" spans="1:7" ht="14.4" thickBot="1" x14ac:dyDescent="0.35">
      <c r="A225" s="25"/>
      <c r="B225" s="43"/>
      <c r="C225" s="27"/>
      <c r="D225" s="28"/>
      <c r="E225" s="1"/>
      <c r="F225" s="2"/>
      <c r="G225" s="30"/>
    </row>
    <row r="226" spans="1:7" ht="14.4" thickBot="1" x14ac:dyDescent="0.35">
      <c r="A226" s="55" t="s">
        <v>142</v>
      </c>
      <c r="B226" s="55"/>
      <c r="C226" s="55"/>
      <c r="D226" s="55"/>
      <c r="E226" s="55"/>
      <c r="F226" s="55"/>
      <c r="G226" s="47">
        <f>SUM(G156:G225)/2</f>
        <v>0</v>
      </c>
    </row>
    <row r="227" spans="1:7" x14ac:dyDescent="0.3">
      <c r="A227" s="25"/>
      <c r="B227" s="41"/>
      <c r="C227" s="29"/>
      <c r="D227" s="28"/>
      <c r="E227" s="1"/>
      <c r="F227" s="2"/>
      <c r="G227" s="40"/>
    </row>
    <row r="228" spans="1:7" s="31" customFormat="1" ht="14.4" x14ac:dyDescent="0.3">
      <c r="A228" s="25">
        <v>10</v>
      </c>
      <c r="B228" s="73" t="s">
        <v>143</v>
      </c>
      <c r="C228" s="29"/>
      <c r="D228" s="28"/>
      <c r="E228" s="1"/>
      <c r="F228" s="2"/>
      <c r="G228" s="40"/>
    </row>
    <row r="229" spans="1:7" s="31" customFormat="1" ht="14.4" x14ac:dyDescent="0.3">
      <c r="A229" s="25"/>
      <c r="B229" s="41"/>
      <c r="C229" s="29"/>
      <c r="D229" s="28"/>
      <c r="E229" s="1"/>
      <c r="F229" s="2"/>
      <c r="G229" s="40"/>
    </row>
    <row r="230" spans="1:7" s="31" customFormat="1" ht="14.4" x14ac:dyDescent="0.3">
      <c r="A230" s="54">
        <v>10.1</v>
      </c>
      <c r="B230" s="35" t="s">
        <v>144</v>
      </c>
      <c r="C230" s="27"/>
      <c r="D230" s="28"/>
      <c r="E230" s="1"/>
      <c r="F230" s="3"/>
      <c r="G230" s="30"/>
    </row>
    <row r="231" spans="1:7" s="31" customFormat="1" ht="14.4" x14ac:dyDescent="0.3">
      <c r="A231" s="25"/>
      <c r="B231" s="41"/>
      <c r="C231" s="29"/>
      <c r="D231" s="28"/>
      <c r="E231" s="1"/>
      <c r="F231" s="2"/>
      <c r="G231" s="40"/>
    </row>
    <row r="232" spans="1:7" s="31" customFormat="1" ht="14.4" x14ac:dyDescent="0.3">
      <c r="A232" s="25"/>
      <c r="B232" s="60" t="s">
        <v>221</v>
      </c>
      <c r="C232" s="29"/>
      <c r="D232" s="28"/>
      <c r="E232" s="1"/>
      <c r="F232" s="3"/>
      <c r="G232" s="30"/>
    </row>
    <row r="233" spans="1:7" s="31" customFormat="1" ht="14.4" x14ac:dyDescent="0.3">
      <c r="A233" s="25"/>
      <c r="B233" s="74" t="s">
        <v>222</v>
      </c>
      <c r="C233" s="29" t="s">
        <v>7</v>
      </c>
      <c r="D233" s="28">
        <v>1</v>
      </c>
      <c r="E233" s="1"/>
      <c r="F233" s="3"/>
      <c r="G233" s="30" t="str">
        <f>IF(F233="","",F233*E233)</f>
        <v/>
      </c>
    </row>
    <row r="234" spans="1:7" s="31" customFormat="1" ht="14.4" x14ac:dyDescent="0.3">
      <c r="A234" s="25"/>
      <c r="B234" s="74" t="s">
        <v>223</v>
      </c>
      <c r="C234" s="29" t="s">
        <v>7</v>
      </c>
      <c r="D234" s="28">
        <v>1</v>
      </c>
      <c r="E234" s="1"/>
      <c r="F234" s="3"/>
      <c r="G234" s="30" t="str">
        <f>IF(F234="","",F234*E234)</f>
        <v/>
      </c>
    </row>
    <row r="235" spans="1:7" s="31" customFormat="1" ht="14.4" x14ac:dyDescent="0.3">
      <c r="A235" s="25"/>
      <c r="B235" s="41"/>
      <c r="C235" s="29"/>
      <c r="D235" s="28"/>
      <c r="E235" s="1"/>
      <c r="F235" s="2"/>
      <c r="G235" s="40"/>
    </row>
    <row r="236" spans="1:7" s="31" customFormat="1" ht="27.6" x14ac:dyDescent="0.3">
      <c r="A236" s="25"/>
      <c r="B236" s="60" t="s">
        <v>224</v>
      </c>
      <c r="C236" s="29"/>
      <c r="D236" s="28"/>
      <c r="E236" s="1"/>
      <c r="F236" s="3"/>
      <c r="G236" s="30"/>
    </row>
    <row r="237" spans="1:7" s="31" customFormat="1" ht="14.4" x14ac:dyDescent="0.3">
      <c r="A237" s="25"/>
      <c r="B237" s="74" t="s">
        <v>225</v>
      </c>
      <c r="C237" s="29" t="s">
        <v>10</v>
      </c>
      <c r="D237" s="28">
        <v>10</v>
      </c>
      <c r="E237" s="1"/>
      <c r="F237" s="3"/>
      <c r="G237" s="30" t="str">
        <f>IF(F237="","",F237*E237)</f>
        <v/>
      </c>
    </row>
    <row r="238" spans="1:7" s="31" customFormat="1" ht="14.4" x14ac:dyDescent="0.3">
      <c r="A238" s="25"/>
      <c r="B238" s="75" t="s">
        <v>226</v>
      </c>
      <c r="C238" s="29"/>
      <c r="D238" s="28"/>
      <c r="E238" s="1"/>
      <c r="F238" s="3"/>
      <c r="G238" s="30"/>
    </row>
    <row r="239" spans="1:7" s="31" customFormat="1" ht="14.4" x14ac:dyDescent="0.3">
      <c r="A239" s="25"/>
      <c r="B239" s="74" t="s">
        <v>36</v>
      </c>
      <c r="C239" s="29" t="s">
        <v>9</v>
      </c>
      <c r="D239" s="28">
        <v>1</v>
      </c>
      <c r="E239" s="1"/>
      <c r="F239" s="3"/>
      <c r="G239" s="30" t="str">
        <f>IF(F239="","",F239*E239)</f>
        <v/>
      </c>
    </row>
    <row r="240" spans="1:7" s="31" customFormat="1" ht="14.4" x14ac:dyDescent="0.3">
      <c r="A240" s="25"/>
      <c r="B240" s="76" t="s">
        <v>227</v>
      </c>
      <c r="C240" s="29"/>
      <c r="D240" s="28"/>
      <c r="E240" s="1"/>
      <c r="F240" s="3"/>
      <c r="G240" s="30"/>
    </row>
    <row r="241" spans="1:7" s="31" customFormat="1" ht="14.4" x14ac:dyDescent="0.3">
      <c r="A241" s="25"/>
      <c r="B241" s="74" t="s">
        <v>36</v>
      </c>
      <c r="C241" s="29" t="s">
        <v>9</v>
      </c>
      <c r="D241" s="28">
        <v>1</v>
      </c>
      <c r="E241" s="1"/>
      <c r="F241" s="3"/>
      <c r="G241" s="30" t="str">
        <f>IF(F241="","",F241*E241)</f>
        <v/>
      </c>
    </row>
    <row r="242" spans="1:7" s="31" customFormat="1" ht="14.4" x14ac:dyDescent="0.3">
      <c r="A242" s="25"/>
      <c r="B242" s="74"/>
      <c r="C242" s="29"/>
      <c r="D242" s="28"/>
      <c r="E242" s="1"/>
      <c r="F242" s="2"/>
      <c r="G242" s="30"/>
    </row>
    <row r="243" spans="1:7" s="31" customFormat="1" ht="14.4" x14ac:dyDescent="0.3">
      <c r="A243" s="25"/>
      <c r="B243" s="76" t="s">
        <v>228</v>
      </c>
      <c r="C243" s="29"/>
      <c r="D243" s="28"/>
      <c r="E243" s="1"/>
      <c r="F243" s="2"/>
      <c r="G243" s="30"/>
    </row>
    <row r="244" spans="1:7" s="31" customFormat="1" ht="14.4" x14ac:dyDescent="0.3">
      <c r="A244" s="25"/>
      <c r="B244" s="61" t="s">
        <v>229</v>
      </c>
      <c r="C244" s="29" t="s">
        <v>9</v>
      </c>
      <c r="D244" s="29">
        <v>2</v>
      </c>
      <c r="E244" s="1"/>
      <c r="F244" s="3"/>
      <c r="G244" s="30" t="str">
        <f>IF(F244="","",F244*E244)</f>
        <v/>
      </c>
    </row>
    <row r="245" spans="1:7" s="31" customFormat="1" ht="27.6" x14ac:dyDescent="0.3">
      <c r="A245" s="25"/>
      <c r="B245" s="50" t="s">
        <v>230</v>
      </c>
      <c r="C245" s="29" t="s">
        <v>9</v>
      </c>
      <c r="D245" s="29">
        <v>2</v>
      </c>
      <c r="E245" s="1"/>
      <c r="F245" s="3"/>
      <c r="G245" s="30" t="str">
        <f>IF(F245="","",F245*E245)</f>
        <v/>
      </c>
    </row>
    <row r="246" spans="1:7" s="31" customFormat="1" ht="27.6" x14ac:dyDescent="0.3">
      <c r="A246" s="25"/>
      <c r="B246" s="50" t="s">
        <v>231</v>
      </c>
      <c r="C246" s="29" t="s">
        <v>9</v>
      </c>
      <c r="D246" s="29">
        <v>2</v>
      </c>
      <c r="E246" s="1"/>
      <c r="F246" s="3"/>
      <c r="G246" s="30" t="str">
        <f>IF(F246="","",F246*E246)</f>
        <v/>
      </c>
    </row>
    <row r="247" spans="1:7" s="31" customFormat="1" ht="14.4" x14ac:dyDescent="0.3">
      <c r="A247" s="25"/>
      <c r="B247" s="41"/>
      <c r="C247" s="29"/>
      <c r="D247" s="28"/>
      <c r="E247" s="1"/>
      <c r="F247" s="2"/>
      <c r="G247" s="40"/>
    </row>
    <row r="248" spans="1:7" s="31" customFormat="1" ht="14.4" x14ac:dyDescent="0.3">
      <c r="A248" s="25"/>
      <c r="B248" s="39" t="s">
        <v>8</v>
      </c>
      <c r="C248" s="29"/>
      <c r="D248" s="29"/>
      <c r="E248" s="1"/>
      <c r="F248" s="2"/>
      <c r="G248" s="40" t="str">
        <f>IF(SUM(G233:G246)=0,"",SUM(G233:G246))</f>
        <v/>
      </c>
    </row>
    <row r="249" spans="1:7" s="31" customFormat="1" ht="14.4" x14ac:dyDescent="0.3">
      <c r="A249" s="25"/>
      <c r="B249" s="41"/>
      <c r="C249" s="29"/>
      <c r="D249" s="28"/>
      <c r="E249" s="1"/>
      <c r="F249" s="2"/>
      <c r="G249" s="40"/>
    </row>
    <row r="250" spans="1:7" s="31" customFormat="1" ht="14.4" x14ac:dyDescent="0.3">
      <c r="A250" s="54">
        <v>10.199999999999999</v>
      </c>
      <c r="B250" s="35" t="s">
        <v>44</v>
      </c>
      <c r="C250" s="27"/>
      <c r="D250" s="28"/>
      <c r="E250" s="1"/>
      <c r="F250" s="3"/>
      <c r="G250" s="30"/>
    </row>
    <row r="251" spans="1:7" s="31" customFormat="1" ht="14.4" x14ac:dyDescent="0.3">
      <c r="A251" s="25"/>
      <c r="B251" s="41"/>
      <c r="C251" s="29"/>
      <c r="D251" s="28"/>
      <c r="E251" s="1"/>
      <c r="F251" s="2"/>
      <c r="G251" s="40"/>
    </row>
    <row r="252" spans="1:7" s="31" customFormat="1" ht="14.4" x14ac:dyDescent="0.3">
      <c r="A252" s="32"/>
      <c r="B252" s="60" t="s">
        <v>116</v>
      </c>
      <c r="C252" s="77"/>
      <c r="D252" s="29"/>
      <c r="E252" s="1"/>
      <c r="F252" s="2"/>
      <c r="G252" s="40"/>
    </row>
    <row r="253" spans="1:7" s="31" customFormat="1" ht="14.4" x14ac:dyDescent="0.3">
      <c r="A253" s="32"/>
      <c r="B253" s="60" t="s">
        <v>76</v>
      </c>
      <c r="C253" s="77"/>
      <c r="D253" s="29"/>
      <c r="E253" s="1"/>
      <c r="F253" s="2"/>
      <c r="G253" s="40"/>
    </row>
    <row r="254" spans="1:7" s="31" customFormat="1" ht="14.4" x14ac:dyDescent="0.3">
      <c r="A254" s="32"/>
      <c r="B254" s="61" t="s">
        <v>78</v>
      </c>
      <c r="C254" s="29" t="s">
        <v>10</v>
      </c>
      <c r="D254" s="29">
        <v>4</v>
      </c>
      <c r="E254" s="1"/>
      <c r="F254" s="3"/>
      <c r="G254" s="30" t="str">
        <f t="shared" ref="G254:G258" si="23">IF(F254="","",F254*E254)</f>
        <v/>
      </c>
    </row>
    <row r="255" spans="1:7" s="31" customFormat="1" ht="14.4" x14ac:dyDescent="0.3">
      <c r="A255" s="32"/>
      <c r="B255" s="61" t="s">
        <v>77</v>
      </c>
      <c r="C255" s="29" t="s">
        <v>10</v>
      </c>
      <c r="D255" s="29">
        <f>6+40+4</f>
        <v>50</v>
      </c>
      <c r="E255" s="1"/>
      <c r="F255" s="3"/>
      <c r="G255" s="30" t="str">
        <f t="shared" si="23"/>
        <v/>
      </c>
    </row>
    <row r="256" spans="1:7" s="31" customFormat="1" ht="14.4" x14ac:dyDescent="0.3">
      <c r="A256" s="32"/>
      <c r="B256" s="61" t="s">
        <v>79</v>
      </c>
      <c r="C256" s="29" t="s">
        <v>10</v>
      </c>
      <c r="D256" s="29">
        <v>20</v>
      </c>
      <c r="E256" s="1"/>
      <c r="F256" s="3"/>
      <c r="G256" s="30" t="str">
        <f t="shared" si="23"/>
        <v/>
      </c>
    </row>
    <row r="257" spans="1:7" s="31" customFormat="1" ht="14.4" x14ac:dyDescent="0.3">
      <c r="A257" s="32"/>
      <c r="B257" s="61" t="s">
        <v>94</v>
      </c>
      <c r="C257" s="29" t="s">
        <v>10</v>
      </c>
      <c r="D257" s="29">
        <v>6</v>
      </c>
      <c r="E257" s="1"/>
      <c r="F257" s="3"/>
      <c r="G257" s="30" t="str">
        <f t="shared" si="23"/>
        <v/>
      </c>
    </row>
    <row r="258" spans="1:7" s="31" customFormat="1" ht="14.4" x14ac:dyDescent="0.3">
      <c r="A258" s="32"/>
      <c r="B258" s="61" t="s">
        <v>95</v>
      </c>
      <c r="C258" s="29" t="s">
        <v>10</v>
      </c>
      <c r="D258" s="29">
        <v>10</v>
      </c>
      <c r="E258" s="1"/>
      <c r="F258" s="3"/>
      <c r="G258" s="30" t="str">
        <f t="shared" si="23"/>
        <v/>
      </c>
    </row>
    <row r="259" spans="1:7" s="31" customFormat="1" ht="14.4" x14ac:dyDescent="0.3">
      <c r="A259" s="32"/>
      <c r="B259" s="60" t="s">
        <v>96</v>
      </c>
      <c r="C259" s="77"/>
      <c r="D259" s="29"/>
      <c r="E259" s="1"/>
      <c r="F259" s="2"/>
      <c r="G259" s="40"/>
    </row>
    <row r="260" spans="1:7" s="31" customFormat="1" ht="14.4" x14ac:dyDescent="0.3">
      <c r="A260" s="32"/>
      <c r="B260" s="61" t="s">
        <v>77</v>
      </c>
      <c r="C260" s="29" t="s">
        <v>10</v>
      </c>
      <c r="D260" s="29">
        <v>15</v>
      </c>
      <c r="E260" s="1"/>
      <c r="F260" s="3"/>
      <c r="G260" s="30" t="str">
        <f>IF(F260="","",F260*E260)</f>
        <v/>
      </c>
    </row>
    <row r="261" spans="1:7" s="31" customFormat="1" ht="14.4" x14ac:dyDescent="0.3">
      <c r="A261" s="32"/>
      <c r="B261" s="61" t="s">
        <v>79</v>
      </c>
      <c r="C261" s="29" t="s">
        <v>10</v>
      </c>
      <c r="D261" s="29">
        <v>20</v>
      </c>
      <c r="E261" s="1"/>
      <c r="F261" s="3"/>
      <c r="G261" s="30" t="str">
        <f>IF(F261="","",F261*E261)</f>
        <v/>
      </c>
    </row>
    <row r="262" spans="1:7" s="31" customFormat="1" ht="14.4" x14ac:dyDescent="0.3">
      <c r="A262" s="78"/>
      <c r="B262" s="66" t="s">
        <v>46</v>
      </c>
      <c r="C262" s="79" t="s">
        <v>9</v>
      </c>
      <c r="D262" s="79">
        <f>5+2</f>
        <v>7</v>
      </c>
      <c r="E262" s="1"/>
      <c r="F262" s="3"/>
      <c r="G262" s="30" t="str">
        <f t="shared" ref="G262:G266" si="24">IF(F262="","",F262*E262)</f>
        <v/>
      </c>
    </row>
    <row r="263" spans="1:7" s="31" customFormat="1" ht="14.25" customHeight="1" x14ac:dyDescent="0.3">
      <c r="A263" s="78"/>
      <c r="B263" s="66" t="s">
        <v>98</v>
      </c>
      <c r="C263" s="79" t="s">
        <v>9</v>
      </c>
      <c r="D263" s="79">
        <f>14+2</f>
        <v>16</v>
      </c>
      <c r="E263" s="1"/>
      <c r="F263" s="3"/>
      <c r="G263" s="30" t="str">
        <f t="shared" si="24"/>
        <v/>
      </c>
    </row>
    <row r="264" spans="1:7" s="31" customFormat="1" ht="14.25" customHeight="1" x14ac:dyDescent="0.3">
      <c r="A264" s="78"/>
      <c r="B264" s="66" t="s">
        <v>47</v>
      </c>
      <c r="C264" s="79" t="s">
        <v>9</v>
      </c>
      <c r="D264" s="79">
        <v>2</v>
      </c>
      <c r="E264" s="1"/>
      <c r="F264" s="3"/>
      <c r="G264" s="30" t="str">
        <f t="shared" si="24"/>
        <v/>
      </c>
    </row>
    <row r="265" spans="1:7" s="31" customFormat="1" ht="14.25" customHeight="1" x14ac:dyDescent="0.3">
      <c r="A265" s="78"/>
      <c r="B265" s="66" t="s">
        <v>99</v>
      </c>
      <c r="C265" s="79" t="s">
        <v>9</v>
      </c>
      <c r="D265" s="79">
        <v>5</v>
      </c>
      <c r="E265" s="1"/>
      <c r="F265" s="3"/>
      <c r="G265" s="30" t="str">
        <f t="shared" si="24"/>
        <v/>
      </c>
    </row>
    <row r="266" spans="1:7" s="31" customFormat="1" ht="14.4" x14ac:dyDescent="0.3">
      <c r="A266" s="32"/>
      <c r="B266" s="61" t="s">
        <v>45</v>
      </c>
      <c r="C266" s="29" t="s">
        <v>7</v>
      </c>
      <c r="D266" s="29">
        <v>1</v>
      </c>
      <c r="E266" s="1"/>
      <c r="F266" s="3"/>
      <c r="G266" s="30" t="str">
        <f t="shared" si="24"/>
        <v/>
      </c>
    </row>
    <row r="267" spans="1:7" s="31" customFormat="1" ht="14.4" x14ac:dyDescent="0.3">
      <c r="A267" s="32"/>
      <c r="B267" s="33"/>
      <c r="C267" s="29"/>
      <c r="D267" s="28"/>
      <c r="E267" s="1"/>
      <c r="F267" s="3"/>
      <c r="G267" s="30"/>
    </row>
    <row r="268" spans="1:7" s="31" customFormat="1" ht="14.4" x14ac:dyDescent="0.3">
      <c r="A268" s="25"/>
      <c r="B268" s="39" t="s">
        <v>8</v>
      </c>
      <c r="C268" s="29"/>
      <c r="D268" s="29"/>
      <c r="E268" s="1"/>
      <c r="F268" s="2"/>
      <c r="G268" s="40" t="str">
        <f>IF(SUM(G254:G266)=0,"",SUM(G254:G266))</f>
        <v/>
      </c>
    </row>
    <row r="269" spans="1:7" s="31" customFormat="1" ht="14.4" x14ac:dyDescent="0.3">
      <c r="A269" s="32"/>
      <c r="B269" s="33"/>
      <c r="C269" s="29"/>
      <c r="D269" s="28"/>
      <c r="E269" s="1"/>
      <c r="F269" s="3"/>
      <c r="G269" s="30"/>
    </row>
    <row r="270" spans="1:7" s="31" customFormat="1" ht="14.4" x14ac:dyDescent="0.3">
      <c r="A270" s="54">
        <v>10.3</v>
      </c>
      <c r="B270" s="35" t="s">
        <v>101</v>
      </c>
      <c r="C270" s="29"/>
      <c r="D270" s="28"/>
      <c r="E270" s="1"/>
      <c r="F270" s="3"/>
      <c r="G270" s="30"/>
    </row>
    <row r="271" spans="1:7" s="31" customFormat="1" ht="14.4" x14ac:dyDescent="0.3">
      <c r="A271" s="54"/>
      <c r="B271" s="80"/>
      <c r="C271" s="29"/>
      <c r="D271" s="28"/>
      <c r="E271" s="1"/>
      <c r="F271" s="3"/>
      <c r="G271" s="30"/>
    </row>
    <row r="272" spans="1:7" s="31" customFormat="1" ht="14.4" x14ac:dyDescent="0.3">
      <c r="A272" s="25"/>
      <c r="B272" s="81" t="s">
        <v>80</v>
      </c>
      <c r="C272" s="29"/>
      <c r="D272" s="28"/>
      <c r="E272" s="1"/>
      <c r="F272" s="3"/>
      <c r="G272" s="40"/>
    </row>
    <row r="273" spans="1:7" s="31" customFormat="1" ht="14.4" x14ac:dyDescent="0.3">
      <c r="A273" s="32"/>
      <c r="B273" s="61" t="s">
        <v>78</v>
      </c>
      <c r="C273" s="29" t="s">
        <v>10</v>
      </c>
      <c r="D273" s="29">
        <v>4</v>
      </c>
      <c r="E273" s="1"/>
      <c r="F273" s="3"/>
      <c r="G273" s="30" t="str">
        <f t="shared" ref="G273:G277" si="25">IF(F273="","",F273*E273)</f>
        <v/>
      </c>
    </row>
    <row r="274" spans="1:7" s="31" customFormat="1" ht="14.4" x14ac:dyDescent="0.3">
      <c r="A274" s="32"/>
      <c r="B274" s="61" t="s">
        <v>77</v>
      </c>
      <c r="C274" s="29" t="s">
        <v>10</v>
      </c>
      <c r="D274" s="29">
        <f>6+40+4</f>
        <v>50</v>
      </c>
      <c r="E274" s="1"/>
      <c r="F274" s="3"/>
      <c r="G274" s="30" t="str">
        <f t="shared" si="25"/>
        <v/>
      </c>
    </row>
    <row r="275" spans="1:7" s="31" customFormat="1" ht="14.4" x14ac:dyDescent="0.3">
      <c r="A275" s="32"/>
      <c r="B275" s="61" t="s">
        <v>79</v>
      </c>
      <c r="C275" s="29" t="s">
        <v>10</v>
      </c>
      <c r="D275" s="29">
        <v>20</v>
      </c>
      <c r="E275" s="1"/>
      <c r="F275" s="3"/>
      <c r="G275" s="30" t="str">
        <f t="shared" si="25"/>
        <v/>
      </c>
    </row>
    <row r="276" spans="1:7" s="31" customFormat="1" ht="14.4" x14ac:dyDescent="0.3">
      <c r="A276" s="32"/>
      <c r="B276" s="61" t="s">
        <v>94</v>
      </c>
      <c r="C276" s="29" t="s">
        <v>10</v>
      </c>
      <c r="D276" s="29">
        <v>6</v>
      </c>
      <c r="E276" s="1"/>
      <c r="F276" s="3"/>
      <c r="G276" s="30" t="str">
        <f t="shared" si="25"/>
        <v/>
      </c>
    </row>
    <row r="277" spans="1:7" s="31" customFormat="1" ht="14.4" x14ac:dyDescent="0.3">
      <c r="A277" s="32"/>
      <c r="B277" s="61" t="s">
        <v>95</v>
      </c>
      <c r="C277" s="29" t="s">
        <v>10</v>
      </c>
      <c r="D277" s="29">
        <v>10</v>
      </c>
      <c r="E277" s="1"/>
      <c r="F277" s="3"/>
      <c r="G277" s="30" t="str">
        <f t="shared" si="25"/>
        <v/>
      </c>
    </row>
    <row r="278" spans="1:7" s="31" customFormat="1" ht="14.4" x14ac:dyDescent="0.3">
      <c r="A278" s="25"/>
      <c r="B278" s="82" t="s">
        <v>97</v>
      </c>
      <c r="C278" s="64"/>
      <c r="D278" s="83"/>
      <c r="E278" s="1"/>
      <c r="F278" s="2"/>
      <c r="G278" s="40"/>
    </row>
    <row r="279" spans="1:7" s="31" customFormat="1" ht="14.4" x14ac:dyDescent="0.3">
      <c r="A279" s="32"/>
      <c r="B279" s="61" t="s">
        <v>77</v>
      </c>
      <c r="C279" s="29" t="s">
        <v>10</v>
      </c>
      <c r="D279" s="29">
        <v>15</v>
      </c>
      <c r="E279" s="1"/>
      <c r="F279" s="3"/>
      <c r="G279" s="30" t="str">
        <f>IF(F279="","",F279*E279)</f>
        <v/>
      </c>
    </row>
    <row r="280" spans="1:7" s="31" customFormat="1" ht="14.4" x14ac:dyDescent="0.3">
      <c r="A280" s="32"/>
      <c r="B280" s="61" t="s">
        <v>79</v>
      </c>
      <c r="C280" s="29" t="s">
        <v>10</v>
      </c>
      <c r="D280" s="29">
        <v>20</v>
      </c>
      <c r="E280" s="1"/>
      <c r="F280" s="3"/>
      <c r="G280" s="30" t="str">
        <f>IF(F280="","",F280*E280)</f>
        <v/>
      </c>
    </row>
    <row r="281" spans="1:7" s="31" customFormat="1" ht="14.4" x14ac:dyDescent="0.3">
      <c r="A281" s="32"/>
      <c r="B281" s="84" t="s">
        <v>81</v>
      </c>
      <c r="C281" s="79" t="s">
        <v>11</v>
      </c>
      <c r="D281" s="79">
        <v>1</v>
      </c>
      <c r="E281" s="1"/>
      <c r="F281" s="3"/>
      <c r="G281" s="30" t="str">
        <f t="shared" ref="G281" si="26">IF(F281="","",F281*E281)</f>
        <v/>
      </c>
    </row>
    <row r="282" spans="1:7" s="31" customFormat="1" ht="14.4" x14ac:dyDescent="0.3">
      <c r="A282" s="25"/>
      <c r="B282" s="41"/>
      <c r="C282" s="29"/>
      <c r="D282" s="28"/>
      <c r="E282" s="1"/>
      <c r="F282" s="2"/>
      <c r="G282" s="40"/>
    </row>
    <row r="283" spans="1:7" s="31" customFormat="1" ht="14.4" x14ac:dyDescent="0.3">
      <c r="A283" s="25"/>
      <c r="B283" s="39" t="s">
        <v>8</v>
      </c>
      <c r="C283" s="29"/>
      <c r="D283" s="29"/>
      <c r="E283" s="1"/>
      <c r="F283" s="2"/>
      <c r="G283" s="40" t="str">
        <f>IF(SUM(G273:G281)=0,"",SUM(G273:G281))</f>
        <v/>
      </c>
    </row>
    <row r="284" spans="1:7" s="31" customFormat="1" ht="14.4" x14ac:dyDescent="0.3">
      <c r="A284" s="25"/>
      <c r="B284" s="41"/>
      <c r="C284" s="29"/>
      <c r="D284" s="28"/>
      <c r="E284" s="1"/>
      <c r="F284" s="2"/>
      <c r="G284" s="40"/>
    </row>
    <row r="285" spans="1:7" s="31" customFormat="1" ht="14.4" x14ac:dyDescent="0.3">
      <c r="A285" s="54">
        <v>10.4</v>
      </c>
      <c r="B285" s="35" t="s">
        <v>48</v>
      </c>
      <c r="C285" s="27"/>
      <c r="D285" s="28"/>
      <c r="E285" s="1"/>
      <c r="F285" s="3"/>
      <c r="G285" s="30"/>
    </row>
    <row r="286" spans="1:7" s="31" customFormat="1" ht="14.4" x14ac:dyDescent="0.3">
      <c r="A286" s="25"/>
      <c r="B286" s="41"/>
      <c r="C286" s="29"/>
      <c r="D286" s="28"/>
      <c r="E286" s="1"/>
      <c r="F286" s="2"/>
      <c r="G286" s="40"/>
    </row>
    <row r="287" spans="1:7" s="31" customFormat="1" ht="14.4" x14ac:dyDescent="0.3">
      <c r="A287" s="25"/>
      <c r="B287" s="66" t="s">
        <v>146</v>
      </c>
      <c r="C287" s="79" t="s">
        <v>9</v>
      </c>
      <c r="D287" s="79">
        <v>1</v>
      </c>
      <c r="E287" s="1"/>
      <c r="F287" s="3"/>
      <c r="G287" s="30" t="str">
        <f t="shared" ref="G287:G291" si="27">IF(F287="","",F287*E287)</f>
        <v/>
      </c>
    </row>
    <row r="288" spans="1:7" s="31" customFormat="1" ht="14.4" x14ac:dyDescent="0.3">
      <c r="A288" s="25"/>
      <c r="B288" s="66" t="s">
        <v>179</v>
      </c>
      <c r="C288" s="79" t="s">
        <v>9</v>
      </c>
      <c r="D288" s="79">
        <v>1</v>
      </c>
      <c r="E288" s="1"/>
      <c r="F288" s="3"/>
      <c r="G288" s="30" t="str">
        <f t="shared" ref="G288" si="28">IF(F288="","",F288*E288)</f>
        <v/>
      </c>
    </row>
    <row r="289" spans="1:7" s="31" customFormat="1" ht="14.4" x14ac:dyDescent="0.3">
      <c r="A289" s="78"/>
      <c r="B289" s="66" t="s">
        <v>46</v>
      </c>
      <c r="C289" s="79" t="s">
        <v>9</v>
      </c>
      <c r="D289" s="79">
        <v>4</v>
      </c>
      <c r="E289" s="1"/>
      <c r="F289" s="3"/>
      <c r="G289" s="30" t="str">
        <f t="shared" si="27"/>
        <v/>
      </c>
    </row>
    <row r="290" spans="1:7" s="31" customFormat="1" ht="14.4" x14ac:dyDescent="0.3">
      <c r="A290" s="25"/>
      <c r="B290" s="63" t="s">
        <v>49</v>
      </c>
      <c r="C290" s="79" t="s">
        <v>9</v>
      </c>
      <c r="D290" s="79">
        <v>2</v>
      </c>
      <c r="E290" s="1"/>
      <c r="F290" s="3"/>
      <c r="G290" s="30" t="str">
        <f t="shared" si="27"/>
        <v/>
      </c>
    </row>
    <row r="291" spans="1:7" s="31" customFormat="1" ht="14.4" x14ac:dyDescent="0.3">
      <c r="A291" s="25"/>
      <c r="B291" s="63" t="s">
        <v>100</v>
      </c>
      <c r="C291" s="79" t="s">
        <v>9</v>
      </c>
      <c r="D291" s="79">
        <v>2</v>
      </c>
      <c r="E291" s="1"/>
      <c r="F291" s="3"/>
      <c r="G291" s="30" t="str">
        <f t="shared" si="27"/>
        <v/>
      </c>
    </row>
    <row r="292" spans="1:7" s="31" customFormat="1" ht="14.4" x14ac:dyDescent="0.3">
      <c r="A292" s="25"/>
      <c r="B292" s="41"/>
      <c r="C292" s="29"/>
      <c r="D292" s="28"/>
      <c r="E292" s="1"/>
      <c r="F292" s="2"/>
      <c r="G292" s="40"/>
    </row>
    <row r="293" spans="1:7" s="31" customFormat="1" ht="14.4" x14ac:dyDescent="0.3">
      <c r="A293" s="25"/>
      <c r="B293" s="39" t="s">
        <v>8</v>
      </c>
      <c r="C293" s="29"/>
      <c r="D293" s="29"/>
      <c r="E293" s="1"/>
      <c r="F293" s="2"/>
      <c r="G293" s="40" t="str">
        <f>IF(SUM(G287:G291)=0,"",SUM(G287:G291))</f>
        <v/>
      </c>
    </row>
    <row r="294" spans="1:7" s="31" customFormat="1" ht="14.4" x14ac:dyDescent="0.3">
      <c r="A294" s="25"/>
      <c r="B294" s="41"/>
      <c r="C294" s="29"/>
      <c r="D294" s="28"/>
      <c r="E294" s="1"/>
      <c r="F294" s="2"/>
      <c r="G294" s="40"/>
    </row>
    <row r="295" spans="1:7" s="31" customFormat="1" ht="14.4" x14ac:dyDescent="0.3">
      <c r="A295" s="54">
        <v>10.5</v>
      </c>
      <c r="B295" s="35" t="s">
        <v>28</v>
      </c>
      <c r="C295" s="27"/>
      <c r="D295" s="28"/>
      <c r="E295" s="1"/>
      <c r="F295" s="3"/>
      <c r="G295" s="30"/>
    </row>
    <row r="296" spans="1:7" s="31" customFormat="1" ht="14.4" x14ac:dyDescent="0.3">
      <c r="A296" s="25"/>
      <c r="B296" s="41"/>
      <c r="C296" s="29"/>
      <c r="D296" s="28"/>
      <c r="E296" s="1"/>
      <c r="F296" s="2"/>
      <c r="G296" s="40"/>
    </row>
    <row r="297" spans="1:7" s="31" customFormat="1" ht="14.4" x14ac:dyDescent="0.3">
      <c r="A297" s="25"/>
      <c r="B297" s="85" t="s">
        <v>182</v>
      </c>
      <c r="C297" s="70" t="s">
        <v>9</v>
      </c>
      <c r="D297" s="70">
        <v>2</v>
      </c>
      <c r="E297" s="1"/>
      <c r="F297" s="3"/>
      <c r="G297" s="30" t="str">
        <f>IF(F297="","",F297*E297)</f>
        <v/>
      </c>
    </row>
    <row r="298" spans="1:7" s="31" customFormat="1" ht="14.4" x14ac:dyDescent="0.3">
      <c r="A298" s="25"/>
      <c r="B298" s="86" t="s">
        <v>29</v>
      </c>
      <c r="C298" s="70" t="s">
        <v>9</v>
      </c>
      <c r="D298" s="70">
        <v>4</v>
      </c>
      <c r="E298" s="1"/>
      <c r="F298" s="3"/>
      <c r="G298" s="30" t="str">
        <f>IF(F298="","",F298*E298)</f>
        <v/>
      </c>
    </row>
    <row r="299" spans="1:7" s="31" customFormat="1" ht="14.4" x14ac:dyDescent="0.3">
      <c r="A299" s="25"/>
      <c r="B299" s="86" t="s">
        <v>30</v>
      </c>
      <c r="C299" s="70" t="s">
        <v>9</v>
      </c>
      <c r="D299" s="70">
        <v>4</v>
      </c>
      <c r="E299" s="1"/>
      <c r="F299" s="3"/>
      <c r="G299" s="30" t="str">
        <f>IF(F299="","",F299*E299)</f>
        <v/>
      </c>
    </row>
    <row r="300" spans="1:7" s="31" customFormat="1" ht="14.4" x14ac:dyDescent="0.3">
      <c r="A300" s="25"/>
      <c r="B300" s="41"/>
      <c r="C300" s="29"/>
      <c r="D300" s="28"/>
      <c r="E300" s="1"/>
      <c r="F300" s="2"/>
      <c r="G300" s="40"/>
    </row>
    <row r="301" spans="1:7" s="31" customFormat="1" ht="14.4" x14ac:dyDescent="0.3">
      <c r="A301" s="25"/>
      <c r="B301" s="39" t="s">
        <v>8</v>
      </c>
      <c r="C301" s="29"/>
      <c r="D301" s="29"/>
      <c r="E301" s="1"/>
      <c r="F301" s="2"/>
      <c r="G301" s="40" t="str">
        <f>IF(SUM(G297:G299)=0,"",SUM(G297:G299))</f>
        <v/>
      </c>
    </row>
    <row r="302" spans="1:7" s="31" customFormat="1" ht="14.4" x14ac:dyDescent="0.3">
      <c r="A302" s="25"/>
      <c r="B302" s="41"/>
      <c r="C302" s="29"/>
      <c r="D302" s="28"/>
      <c r="E302" s="1"/>
      <c r="F302" s="2"/>
      <c r="G302" s="40"/>
    </row>
    <row r="303" spans="1:7" s="31" customFormat="1" ht="14.4" x14ac:dyDescent="0.3">
      <c r="A303" s="54">
        <v>10.6</v>
      </c>
      <c r="B303" s="35" t="s">
        <v>25</v>
      </c>
      <c r="C303" s="27"/>
      <c r="D303" s="28"/>
      <c r="E303" s="1"/>
      <c r="F303" s="3"/>
      <c r="G303" s="30"/>
    </row>
    <row r="304" spans="1:7" s="31" customFormat="1" ht="14.4" x14ac:dyDescent="0.3">
      <c r="A304" s="25"/>
      <c r="B304" s="48"/>
      <c r="C304" s="29"/>
      <c r="D304" s="28"/>
      <c r="E304" s="1"/>
      <c r="F304" s="3"/>
      <c r="G304" s="30"/>
    </row>
    <row r="305" spans="1:7" s="31" customFormat="1" ht="14.4" x14ac:dyDescent="0.3">
      <c r="A305" s="25"/>
      <c r="B305" s="87" t="s">
        <v>148</v>
      </c>
      <c r="C305" s="79"/>
      <c r="D305" s="79"/>
      <c r="E305" s="11"/>
      <c r="F305" s="3"/>
      <c r="G305" s="30"/>
    </row>
    <row r="306" spans="1:7" s="31" customFormat="1" ht="14.4" x14ac:dyDescent="0.3">
      <c r="A306" s="25"/>
      <c r="B306" s="81" t="s">
        <v>147</v>
      </c>
      <c r="C306" s="79" t="s">
        <v>10</v>
      </c>
      <c r="D306" s="79">
        <v>15</v>
      </c>
      <c r="E306" s="1"/>
      <c r="F306" s="3"/>
      <c r="G306" s="30" t="str">
        <f>IF(F306="","",F306*E306)</f>
        <v/>
      </c>
    </row>
    <row r="307" spans="1:7" s="31" customFormat="1" ht="14.4" x14ac:dyDescent="0.3">
      <c r="A307" s="25"/>
      <c r="B307" s="81" t="s">
        <v>26</v>
      </c>
      <c r="C307" s="79" t="s">
        <v>10</v>
      </c>
      <c r="D307" s="79">
        <v>25</v>
      </c>
      <c r="E307" s="1"/>
      <c r="F307" s="3"/>
      <c r="G307" s="30" t="str">
        <f t="shared" ref="G307:G310" si="29">IF(F307="","",F307*E307)</f>
        <v/>
      </c>
    </row>
    <row r="308" spans="1:7" s="31" customFormat="1" ht="14.4" x14ac:dyDescent="0.3">
      <c r="A308" s="25"/>
      <c r="B308" s="81" t="s">
        <v>82</v>
      </c>
      <c r="C308" s="79" t="s">
        <v>10</v>
      </c>
      <c r="D308" s="79">
        <v>5</v>
      </c>
      <c r="E308" s="1"/>
      <c r="F308" s="3"/>
      <c r="G308" s="30" t="str">
        <f t="shared" si="29"/>
        <v/>
      </c>
    </row>
    <row r="309" spans="1:7" s="31" customFormat="1" ht="14.4" x14ac:dyDescent="0.3">
      <c r="A309" s="25"/>
      <c r="B309" s="81" t="s">
        <v>27</v>
      </c>
      <c r="C309" s="79" t="s">
        <v>10</v>
      </c>
      <c r="D309" s="79">
        <v>15</v>
      </c>
      <c r="E309" s="1"/>
      <c r="F309" s="3"/>
      <c r="G309" s="30" t="str">
        <f t="shared" si="29"/>
        <v/>
      </c>
    </row>
    <row r="310" spans="1:7" s="31" customFormat="1" ht="14.4" x14ac:dyDescent="0.3">
      <c r="A310" s="25"/>
      <c r="B310" s="66" t="s">
        <v>145</v>
      </c>
      <c r="C310" s="67" t="s">
        <v>9</v>
      </c>
      <c r="D310" s="79">
        <v>3</v>
      </c>
      <c r="E310" s="1"/>
      <c r="F310" s="3"/>
      <c r="G310" s="30" t="str">
        <f t="shared" si="29"/>
        <v/>
      </c>
    </row>
    <row r="311" spans="1:7" s="31" customFormat="1" ht="14.4" x14ac:dyDescent="0.3">
      <c r="A311" s="25"/>
      <c r="B311" s="48"/>
      <c r="C311" s="29"/>
      <c r="D311" s="28"/>
      <c r="E311" s="1"/>
      <c r="F311" s="3"/>
      <c r="G311" s="30"/>
    </row>
    <row r="312" spans="1:7" s="31" customFormat="1" ht="14.4" x14ac:dyDescent="0.3">
      <c r="A312" s="25"/>
      <c r="B312" s="39" t="s">
        <v>8</v>
      </c>
      <c r="C312" s="29"/>
      <c r="D312" s="29"/>
      <c r="E312" s="1"/>
      <c r="F312" s="2"/>
      <c r="G312" s="40" t="str">
        <f>IF(SUM(G305:G310)=0,"",SUM(G305:G310))</f>
        <v/>
      </c>
    </row>
    <row r="313" spans="1:7" s="31" customFormat="1" ht="14.4" x14ac:dyDescent="0.3">
      <c r="A313" s="25"/>
      <c r="B313" s="41"/>
      <c r="C313" s="29"/>
      <c r="D313" s="28"/>
      <c r="E313" s="1"/>
      <c r="F313" s="2"/>
      <c r="G313" s="40"/>
    </row>
    <row r="314" spans="1:7" s="31" customFormat="1" ht="14.4" x14ac:dyDescent="0.3">
      <c r="A314" s="54">
        <v>10.7</v>
      </c>
      <c r="B314" s="35" t="s">
        <v>149</v>
      </c>
      <c r="C314" s="27"/>
      <c r="D314" s="28"/>
      <c r="E314" s="1"/>
      <c r="F314" s="3"/>
      <c r="G314" s="30"/>
    </row>
    <row r="315" spans="1:7" s="31" customFormat="1" ht="14.4" x14ac:dyDescent="0.3">
      <c r="A315" s="25"/>
      <c r="B315" s="48"/>
      <c r="C315" s="29"/>
      <c r="D315" s="28"/>
      <c r="E315" s="1"/>
      <c r="F315" s="3"/>
      <c r="G315" s="30"/>
    </row>
    <row r="316" spans="1:7" s="31" customFormat="1" ht="14.4" x14ac:dyDescent="0.3">
      <c r="A316" s="25"/>
      <c r="B316" s="60" t="s">
        <v>178</v>
      </c>
      <c r="C316" s="29"/>
      <c r="D316" s="28"/>
      <c r="E316" s="1"/>
      <c r="F316" s="3"/>
      <c r="G316" s="30" t="str">
        <f t="shared" ref="G316" si="30">IF(F316="","",F316*E316)</f>
        <v/>
      </c>
    </row>
    <row r="317" spans="1:7" s="31" customFormat="1" ht="14.4" x14ac:dyDescent="0.3">
      <c r="A317" s="25"/>
      <c r="B317" s="41"/>
      <c r="C317" s="29"/>
      <c r="D317" s="28"/>
      <c r="E317" s="1"/>
      <c r="F317" s="2"/>
      <c r="G317" s="40"/>
    </row>
    <row r="318" spans="1:7" s="31" customFormat="1" ht="14.4" x14ac:dyDescent="0.3">
      <c r="A318" s="25"/>
      <c r="B318" s="39" t="s">
        <v>8</v>
      </c>
      <c r="C318" s="29"/>
      <c r="D318" s="29"/>
      <c r="E318" s="1"/>
      <c r="F318" s="2"/>
      <c r="G318" s="40" t="str">
        <f>IF(SUM(G316:G316)=0,"",SUM(G316:G316))</f>
        <v/>
      </c>
    </row>
    <row r="319" spans="1:7" s="31" customFormat="1" ht="14.4" x14ac:dyDescent="0.3">
      <c r="A319" s="25"/>
      <c r="B319" s="41"/>
      <c r="C319" s="29"/>
      <c r="D319" s="28"/>
      <c r="E319" s="1"/>
      <c r="F319" s="2"/>
      <c r="G319" s="40"/>
    </row>
    <row r="320" spans="1:7" s="31" customFormat="1" ht="14.4" x14ac:dyDescent="0.3">
      <c r="A320" s="54">
        <v>10.8</v>
      </c>
      <c r="B320" s="35" t="s">
        <v>33</v>
      </c>
      <c r="C320" s="29"/>
      <c r="D320" s="28"/>
      <c r="E320" s="1"/>
      <c r="F320" s="2"/>
      <c r="G320" s="40"/>
    </row>
    <row r="321" spans="1:7" s="31" customFormat="1" ht="14.4" x14ac:dyDescent="0.3">
      <c r="A321" s="25"/>
      <c r="B321" s="41"/>
      <c r="C321" s="29"/>
      <c r="D321" s="28"/>
      <c r="E321" s="1"/>
      <c r="F321" s="2"/>
      <c r="G321" s="40"/>
    </row>
    <row r="322" spans="1:7" s="31" customFormat="1" ht="14.4" x14ac:dyDescent="0.3">
      <c r="A322" s="25"/>
      <c r="B322" s="88" t="s">
        <v>102</v>
      </c>
      <c r="C322" s="69" t="s">
        <v>11</v>
      </c>
      <c r="D322" s="89">
        <v>3</v>
      </c>
      <c r="E322" s="1"/>
      <c r="F322" s="3"/>
      <c r="G322" s="30" t="str">
        <f t="shared" ref="G322:G333" si="31">IF(F322="","",F322*E322)</f>
        <v/>
      </c>
    </row>
    <row r="323" spans="1:7" s="31" customFormat="1" ht="14.4" x14ac:dyDescent="0.3">
      <c r="A323" s="25"/>
      <c r="B323" s="88" t="s">
        <v>103</v>
      </c>
      <c r="C323" s="69" t="s">
        <v>11</v>
      </c>
      <c r="D323" s="89">
        <v>1</v>
      </c>
      <c r="E323" s="1"/>
      <c r="F323" s="3"/>
      <c r="G323" s="30" t="str">
        <f t="shared" si="31"/>
        <v/>
      </c>
    </row>
    <row r="324" spans="1:7" s="31" customFormat="1" ht="14.4" x14ac:dyDescent="0.3">
      <c r="A324" s="25"/>
      <c r="B324" s="88" t="s">
        <v>181</v>
      </c>
      <c r="C324" s="69" t="s">
        <v>11</v>
      </c>
      <c r="D324" s="89">
        <v>1</v>
      </c>
      <c r="E324" s="1"/>
      <c r="F324" s="3"/>
      <c r="G324" s="30" t="str">
        <f t="shared" ref="G324" si="32">IF(F324="","",F324*E324)</f>
        <v/>
      </c>
    </row>
    <row r="325" spans="1:7" s="31" customFormat="1" ht="14.4" x14ac:dyDescent="0.3">
      <c r="A325" s="25"/>
      <c r="B325" s="88" t="s">
        <v>104</v>
      </c>
      <c r="C325" s="69" t="s">
        <v>11</v>
      </c>
      <c r="D325" s="89">
        <v>5</v>
      </c>
      <c r="E325" s="1"/>
      <c r="F325" s="3"/>
      <c r="G325" s="30" t="str">
        <f t="shared" si="31"/>
        <v/>
      </c>
    </row>
    <row r="326" spans="1:7" s="31" customFormat="1" ht="14.4" x14ac:dyDescent="0.3">
      <c r="A326" s="25"/>
      <c r="B326" s="88" t="s">
        <v>180</v>
      </c>
      <c r="C326" s="69" t="s">
        <v>11</v>
      </c>
      <c r="D326" s="89">
        <v>2</v>
      </c>
      <c r="E326" s="1"/>
      <c r="F326" s="3"/>
      <c r="G326" s="30" t="str">
        <f t="shared" ref="G326" si="33">IF(F326="","",F326*E326)</f>
        <v/>
      </c>
    </row>
    <row r="327" spans="1:7" s="31" customFormat="1" ht="14.4" x14ac:dyDescent="0.3">
      <c r="A327" s="25"/>
      <c r="B327" s="88" t="s">
        <v>105</v>
      </c>
      <c r="C327" s="69" t="s">
        <v>11</v>
      </c>
      <c r="D327" s="89">
        <v>1</v>
      </c>
      <c r="E327" s="1"/>
      <c r="F327" s="3"/>
      <c r="G327" s="30" t="str">
        <f t="shared" si="31"/>
        <v/>
      </c>
    </row>
    <row r="328" spans="1:7" s="31" customFormat="1" ht="14.4" x14ac:dyDescent="0.3">
      <c r="A328" s="25"/>
      <c r="B328" s="88" t="s">
        <v>83</v>
      </c>
      <c r="C328" s="69" t="s">
        <v>11</v>
      </c>
      <c r="D328" s="89">
        <v>5</v>
      </c>
      <c r="E328" s="1"/>
      <c r="F328" s="3"/>
      <c r="G328" s="30" t="str">
        <f t="shared" si="31"/>
        <v/>
      </c>
    </row>
    <row r="329" spans="1:7" s="31" customFormat="1" ht="14.4" x14ac:dyDescent="0.3">
      <c r="A329" s="25"/>
      <c r="B329" s="88" t="s">
        <v>108</v>
      </c>
      <c r="C329" s="69" t="s">
        <v>11</v>
      </c>
      <c r="D329" s="89">
        <v>5</v>
      </c>
      <c r="E329" s="1"/>
      <c r="F329" s="3"/>
      <c r="G329" s="30" t="str">
        <f t="shared" si="31"/>
        <v/>
      </c>
    </row>
    <row r="330" spans="1:7" s="31" customFormat="1" ht="14.4" x14ac:dyDescent="0.3">
      <c r="A330" s="25"/>
      <c r="B330" s="88" t="s">
        <v>113</v>
      </c>
      <c r="C330" s="69" t="s">
        <v>11</v>
      </c>
      <c r="D330" s="89">
        <v>1</v>
      </c>
      <c r="E330" s="1"/>
      <c r="F330" s="3"/>
      <c r="G330" s="30" t="str">
        <f t="shared" si="31"/>
        <v/>
      </c>
    </row>
    <row r="331" spans="1:7" s="31" customFormat="1" ht="14.4" x14ac:dyDescent="0.3">
      <c r="A331" s="25"/>
      <c r="B331" s="88" t="s">
        <v>106</v>
      </c>
      <c r="C331" s="69" t="s">
        <v>11</v>
      </c>
      <c r="D331" s="89">
        <v>4</v>
      </c>
      <c r="E331" s="1"/>
      <c r="F331" s="3"/>
      <c r="G331" s="30" t="str">
        <f t="shared" si="31"/>
        <v/>
      </c>
    </row>
    <row r="332" spans="1:7" s="31" customFormat="1" ht="14.4" x14ac:dyDescent="0.3">
      <c r="A332" s="25"/>
      <c r="B332" s="88" t="s">
        <v>107</v>
      </c>
      <c r="C332" s="69" t="s">
        <v>11</v>
      </c>
      <c r="D332" s="89">
        <v>4</v>
      </c>
      <c r="E332" s="1"/>
      <c r="F332" s="3"/>
      <c r="G332" s="30" t="str">
        <f t="shared" si="31"/>
        <v/>
      </c>
    </row>
    <row r="333" spans="1:7" s="31" customFormat="1" ht="14.4" x14ac:dyDescent="0.3">
      <c r="A333" s="25"/>
      <c r="B333" s="88" t="s">
        <v>109</v>
      </c>
      <c r="C333" s="69" t="s">
        <v>11</v>
      </c>
      <c r="D333" s="89">
        <v>2</v>
      </c>
      <c r="E333" s="1"/>
      <c r="F333" s="3"/>
      <c r="G333" s="30" t="str">
        <f t="shared" si="31"/>
        <v/>
      </c>
    </row>
    <row r="334" spans="1:7" s="31" customFormat="1" ht="14.4" x14ac:dyDescent="0.3">
      <c r="A334" s="25"/>
      <c r="B334" s="41"/>
      <c r="C334" s="29"/>
      <c r="D334" s="28"/>
      <c r="E334" s="1"/>
      <c r="F334" s="2"/>
      <c r="G334" s="40"/>
    </row>
    <row r="335" spans="1:7" s="31" customFormat="1" ht="14.4" x14ac:dyDescent="0.3">
      <c r="A335" s="25"/>
      <c r="B335" s="39" t="s">
        <v>8</v>
      </c>
      <c r="C335" s="29"/>
      <c r="D335" s="29"/>
      <c r="E335" s="1"/>
      <c r="F335" s="2"/>
      <c r="G335" s="40" t="str">
        <f>IF(SUM(G322:G333)=0,"",SUM(G322:G333))</f>
        <v/>
      </c>
    </row>
    <row r="336" spans="1:7" s="31" customFormat="1" ht="14.4" x14ac:dyDescent="0.3">
      <c r="A336" s="25"/>
      <c r="B336" s="41"/>
      <c r="C336" s="29"/>
      <c r="D336" s="28"/>
      <c r="E336" s="1"/>
      <c r="F336" s="2"/>
      <c r="G336" s="40"/>
    </row>
    <row r="337" spans="1:7" s="31" customFormat="1" ht="14.4" x14ac:dyDescent="0.3">
      <c r="A337" s="54">
        <v>10.9</v>
      </c>
      <c r="B337" s="35" t="s">
        <v>150</v>
      </c>
      <c r="C337" s="29"/>
      <c r="D337" s="28"/>
      <c r="E337" s="1"/>
      <c r="F337" s="2"/>
      <c r="G337" s="40"/>
    </row>
    <row r="338" spans="1:7" s="31" customFormat="1" ht="14.4" x14ac:dyDescent="0.3">
      <c r="A338" s="25"/>
      <c r="B338" s="41"/>
      <c r="C338" s="29"/>
      <c r="D338" s="28"/>
      <c r="E338" s="1"/>
      <c r="F338" s="2"/>
      <c r="G338" s="40"/>
    </row>
    <row r="339" spans="1:7" s="31" customFormat="1" ht="14.4" x14ac:dyDescent="0.3">
      <c r="A339" s="25"/>
      <c r="B339" s="84" t="s">
        <v>51</v>
      </c>
      <c r="C339" s="67" t="s">
        <v>11</v>
      </c>
      <c r="D339" s="79">
        <v>1</v>
      </c>
      <c r="E339" s="1"/>
      <c r="F339" s="3"/>
      <c r="G339" s="30" t="str">
        <f>IF(F339="","",F339*E339)</f>
        <v/>
      </c>
    </row>
    <row r="340" spans="1:7" s="31" customFormat="1" ht="14.4" x14ac:dyDescent="0.3">
      <c r="A340" s="25"/>
      <c r="B340" s="84" t="s">
        <v>31</v>
      </c>
      <c r="C340" s="67" t="s">
        <v>11</v>
      </c>
      <c r="D340" s="79">
        <v>1</v>
      </c>
      <c r="E340" s="1"/>
      <c r="F340" s="3"/>
      <c r="G340" s="30" t="str">
        <f>IF(F340="","",F340*E340)</f>
        <v/>
      </c>
    </row>
    <row r="341" spans="1:7" s="31" customFormat="1" ht="14.4" x14ac:dyDescent="0.3">
      <c r="A341" s="25"/>
      <c r="B341" s="84" t="s">
        <v>32</v>
      </c>
      <c r="C341" s="67" t="s">
        <v>11</v>
      </c>
      <c r="D341" s="79">
        <v>1</v>
      </c>
      <c r="E341" s="1"/>
      <c r="F341" s="3"/>
      <c r="G341" s="30" t="str">
        <f>IF(F341="","",F341*E341)</f>
        <v/>
      </c>
    </row>
    <row r="342" spans="1:7" s="31" customFormat="1" ht="14.4" x14ac:dyDescent="0.3">
      <c r="A342" s="25"/>
      <c r="B342" s="84" t="s">
        <v>13</v>
      </c>
      <c r="C342" s="67" t="s">
        <v>11</v>
      </c>
      <c r="D342" s="79">
        <v>1</v>
      </c>
      <c r="E342" s="1"/>
      <c r="F342" s="3"/>
      <c r="G342" s="30" t="str">
        <f>IF(F342="","",F342*E342)</f>
        <v/>
      </c>
    </row>
    <row r="343" spans="1:7" s="31" customFormat="1" ht="14.4" x14ac:dyDescent="0.3">
      <c r="A343" s="25"/>
      <c r="B343" s="84" t="s">
        <v>150</v>
      </c>
      <c r="C343" s="67" t="s">
        <v>11</v>
      </c>
      <c r="D343" s="79">
        <v>1</v>
      </c>
      <c r="E343" s="1"/>
      <c r="F343" s="3"/>
      <c r="G343" s="30" t="str">
        <f>IF(F343="","",F343*E343)</f>
        <v/>
      </c>
    </row>
    <row r="344" spans="1:7" s="31" customFormat="1" ht="14.4" x14ac:dyDescent="0.3">
      <c r="A344" s="25"/>
      <c r="B344" s="41"/>
      <c r="C344" s="29"/>
      <c r="D344" s="28"/>
      <c r="E344" s="1"/>
      <c r="F344" s="2"/>
      <c r="G344" s="40"/>
    </row>
    <row r="345" spans="1:7" s="31" customFormat="1" ht="14.4" x14ac:dyDescent="0.3">
      <c r="A345" s="25"/>
      <c r="B345" s="39" t="s">
        <v>8</v>
      </c>
      <c r="C345" s="29"/>
      <c r="D345" s="29"/>
      <c r="E345" s="1"/>
      <c r="F345" s="2"/>
      <c r="G345" s="40" t="str">
        <f>IF(SUM(G339:G343)=0,"",SUM(G339:G343))</f>
        <v/>
      </c>
    </row>
    <row r="346" spans="1:7" s="31" customFormat="1" ht="14.4" x14ac:dyDescent="0.3">
      <c r="A346" s="25"/>
      <c r="B346" s="41"/>
      <c r="C346" s="29"/>
      <c r="D346" s="28"/>
      <c r="E346" s="1"/>
      <c r="F346" s="2"/>
      <c r="G346" s="40"/>
    </row>
    <row r="347" spans="1:7" ht="14.4" thickBot="1" x14ac:dyDescent="0.35">
      <c r="A347" s="25"/>
      <c r="B347" s="41"/>
      <c r="C347" s="29"/>
      <c r="D347" s="28"/>
      <c r="E347" s="1"/>
      <c r="F347" s="2"/>
      <c r="G347" s="40"/>
    </row>
    <row r="348" spans="1:7" ht="14.4" thickBot="1" x14ac:dyDescent="0.35">
      <c r="A348" s="55" t="s">
        <v>151</v>
      </c>
      <c r="B348" s="55"/>
      <c r="C348" s="55"/>
      <c r="D348" s="55"/>
      <c r="E348" s="55"/>
      <c r="F348" s="55"/>
      <c r="G348" s="47">
        <f>SUM(G227:G347)/2</f>
        <v>0</v>
      </c>
    </row>
    <row r="349" spans="1:7" ht="14.4" thickBot="1" x14ac:dyDescent="0.35">
      <c r="A349" s="25"/>
      <c r="B349" s="43"/>
      <c r="C349" s="27"/>
      <c r="D349" s="28"/>
      <c r="E349" s="29"/>
      <c r="F349" s="38"/>
      <c r="G349" s="30"/>
    </row>
    <row r="350" spans="1:7" ht="14.4" thickBot="1" x14ac:dyDescent="0.35">
      <c r="A350" s="55" t="s">
        <v>152</v>
      </c>
      <c r="B350" s="55"/>
      <c r="C350" s="55"/>
      <c r="D350" s="55"/>
      <c r="E350" s="55"/>
      <c r="F350" s="55"/>
      <c r="G350" s="47">
        <f>G348+G226+G155+G123+G24</f>
        <v>0</v>
      </c>
    </row>
    <row r="351" spans="1:7" ht="14.4" thickBot="1" x14ac:dyDescent="0.35">
      <c r="A351" s="55" t="s">
        <v>50</v>
      </c>
      <c r="B351" s="55"/>
      <c r="C351" s="55"/>
      <c r="D351" s="55"/>
      <c r="E351" s="55"/>
      <c r="F351" s="55"/>
      <c r="G351" s="90">
        <f>G350*0.2</f>
        <v>0</v>
      </c>
    </row>
    <row r="352" spans="1:7" ht="14.4" thickBot="1" x14ac:dyDescent="0.35">
      <c r="A352" s="55" t="s">
        <v>153</v>
      </c>
      <c r="B352" s="55"/>
      <c r="C352" s="55"/>
      <c r="D352" s="55"/>
      <c r="E352" s="55"/>
      <c r="F352" s="55"/>
      <c r="G352" s="47">
        <f>G351+G350</f>
        <v>0</v>
      </c>
    </row>
  </sheetData>
  <mergeCells count="8">
    <mergeCell ref="A24:F24"/>
    <mergeCell ref="A123:F123"/>
    <mergeCell ref="A155:F155"/>
    <mergeCell ref="A351:F351"/>
    <mergeCell ref="A352:F352"/>
    <mergeCell ref="A348:F348"/>
    <mergeCell ref="A226:F226"/>
    <mergeCell ref="A350:F350"/>
  </mergeCells>
  <printOptions gridLines="1"/>
  <pageMargins left="0.31496062992125984" right="0.31496062992125984" top="0.94488188976377963" bottom="0.74803149606299213" header="0.31496062992125984" footer="0.31496062992125984"/>
  <pageSetup paperSize="9" fitToWidth="0" fitToHeight="0" orientation="portrait" r:id="rId1"/>
  <headerFooter>
    <oddHeader>&amp;L&amp;"Arial Narrow,Gras"&amp;10AC2I&amp;C&amp;"Arial Narrow,Gras"&amp;10Aménagement du R+2 de l'aile A du bâtiment C1
Lot 09 CVC, GTC, Plomberie Sanitaires
DPGF&amp;R&amp;"Arial Narrow,Gras"&amp;10C24025DPGF090C</oddHeader>
    <oddFooter>&amp;C&amp;"Arial Narrow,Normal"&amp;10&amp;P/&amp;N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EC787-0AE6-430F-BFB2-E49B77F97765}">
  <dimension ref="A1:K96"/>
  <sheetViews>
    <sheetView zoomScale="130" zoomScaleNormal="130" workbookViewId="0">
      <selection activeCell="I11" sqref="I11"/>
    </sheetView>
  </sheetViews>
  <sheetFormatPr baseColWidth="10" defaultColWidth="11.44140625" defaultRowHeight="13.8" x14ac:dyDescent="0.3"/>
  <cols>
    <col min="1" max="1" width="8" style="91" customWidth="1"/>
    <col min="2" max="2" width="49" style="42" customWidth="1"/>
    <col min="3" max="4" width="5.33203125" style="91" customWidth="1"/>
    <col min="5" max="5" width="8.88671875" style="91" customWidth="1"/>
    <col min="6" max="6" width="10.6640625" style="92" customWidth="1"/>
    <col min="7" max="7" width="9.88671875" style="92" customWidth="1"/>
    <col min="8" max="8" width="11.44140625" style="42" customWidth="1"/>
    <col min="9" max="16384" width="11.44140625" style="42"/>
  </cols>
  <sheetData>
    <row r="1" spans="1:7" s="19" customFormat="1" ht="28.2" thickBot="1" x14ac:dyDescent="0.35">
      <c r="A1" s="14" t="s">
        <v>0</v>
      </c>
      <c r="B1" s="15" t="s">
        <v>1</v>
      </c>
      <c r="C1" s="16" t="s">
        <v>2</v>
      </c>
      <c r="D1" s="16" t="s">
        <v>3</v>
      </c>
      <c r="E1" s="16" t="s">
        <v>4</v>
      </c>
      <c r="F1" s="17" t="s">
        <v>5</v>
      </c>
      <c r="G1" s="18" t="s">
        <v>6</v>
      </c>
    </row>
    <row r="2" spans="1:7" s="19" customFormat="1" x14ac:dyDescent="0.3">
      <c r="A2" s="20"/>
      <c r="B2" s="21"/>
      <c r="C2" s="22"/>
      <c r="D2" s="23"/>
      <c r="E2" s="4"/>
      <c r="F2" s="5"/>
      <c r="G2" s="24"/>
    </row>
    <row r="3" spans="1:7" s="31" customFormat="1" ht="14.4" x14ac:dyDescent="0.3">
      <c r="A3" s="25">
        <v>11</v>
      </c>
      <c r="B3" s="26" t="s">
        <v>219</v>
      </c>
      <c r="C3" s="27"/>
      <c r="D3" s="28"/>
      <c r="E3" s="1"/>
      <c r="F3" s="3"/>
      <c r="G3" s="30" t="str">
        <f>IF(F3="","",F3*E3)</f>
        <v/>
      </c>
    </row>
    <row r="4" spans="1:7" s="31" customFormat="1" ht="14.4" x14ac:dyDescent="0.3">
      <c r="A4" s="93"/>
      <c r="B4" s="94"/>
      <c r="C4" s="95"/>
      <c r="D4" s="96"/>
      <c r="E4" s="12"/>
      <c r="F4" s="13"/>
      <c r="G4" s="97"/>
    </row>
    <row r="5" spans="1:7" s="31" customFormat="1" ht="14.4" x14ac:dyDescent="0.3">
      <c r="A5" s="34">
        <v>11.4</v>
      </c>
      <c r="B5" s="35" t="s">
        <v>186</v>
      </c>
      <c r="C5" s="27"/>
      <c r="D5" s="28"/>
      <c r="E5" s="1"/>
      <c r="F5" s="3"/>
      <c r="G5" s="30"/>
    </row>
    <row r="6" spans="1:7" s="31" customFormat="1" ht="14.4" x14ac:dyDescent="0.3">
      <c r="A6" s="25"/>
      <c r="B6" s="26"/>
      <c r="C6" s="27"/>
      <c r="D6" s="28"/>
      <c r="E6" s="1"/>
      <c r="F6" s="3"/>
      <c r="G6" s="30"/>
    </row>
    <row r="7" spans="1:7" s="100" customFormat="1" ht="40.5" customHeight="1" x14ac:dyDescent="0.3">
      <c r="A7" s="98"/>
      <c r="B7" s="99" t="s">
        <v>199</v>
      </c>
      <c r="C7" s="95" t="s">
        <v>9</v>
      </c>
      <c r="D7" s="95">
        <v>1</v>
      </c>
      <c r="E7" s="1"/>
      <c r="F7" s="3"/>
      <c r="G7" s="97" t="str">
        <f t="shared" ref="G7:G10" si="0">IF(F7="","",F7*E7)</f>
        <v/>
      </c>
    </row>
    <row r="8" spans="1:7" s="100" customFormat="1" ht="14.4" x14ac:dyDescent="0.3">
      <c r="A8" s="98"/>
      <c r="B8" s="101" t="s">
        <v>200</v>
      </c>
      <c r="C8" s="95" t="s">
        <v>9</v>
      </c>
      <c r="D8" s="96">
        <v>1</v>
      </c>
      <c r="E8" s="1"/>
      <c r="F8" s="3"/>
      <c r="G8" s="97" t="str">
        <f t="shared" si="0"/>
        <v/>
      </c>
    </row>
    <row r="9" spans="1:7" s="100" customFormat="1" ht="14.4" x14ac:dyDescent="0.3">
      <c r="A9" s="93"/>
      <c r="B9" s="101" t="s">
        <v>187</v>
      </c>
      <c r="C9" s="95" t="s">
        <v>9</v>
      </c>
      <c r="D9" s="96">
        <v>1</v>
      </c>
      <c r="E9" s="1"/>
      <c r="F9" s="3"/>
      <c r="G9" s="97" t="str">
        <f t="shared" si="0"/>
        <v/>
      </c>
    </row>
    <row r="10" spans="1:7" s="31" customFormat="1" ht="27.6" x14ac:dyDescent="0.3">
      <c r="A10" s="93"/>
      <c r="B10" s="101" t="s">
        <v>188</v>
      </c>
      <c r="C10" s="95" t="s">
        <v>9</v>
      </c>
      <c r="D10" s="96">
        <v>1</v>
      </c>
      <c r="E10" s="1"/>
      <c r="F10" s="3"/>
      <c r="G10" s="97" t="str">
        <f t="shared" si="0"/>
        <v/>
      </c>
    </row>
    <row r="11" spans="1:7" s="31" customFormat="1" ht="14.4" x14ac:dyDescent="0.3">
      <c r="A11" s="25"/>
      <c r="B11" s="26"/>
      <c r="C11" s="27"/>
      <c r="D11" s="28"/>
      <c r="E11" s="1"/>
      <c r="F11" s="3"/>
      <c r="G11" s="30"/>
    </row>
    <row r="12" spans="1:7" s="31" customFormat="1" ht="14.4" x14ac:dyDescent="0.3">
      <c r="A12" s="25"/>
      <c r="B12" s="39" t="s">
        <v>8</v>
      </c>
      <c r="C12" s="29"/>
      <c r="D12" s="29"/>
      <c r="E12" s="1"/>
      <c r="F12" s="2"/>
      <c r="G12" s="40" t="str">
        <f>IF(SUM(G7:G10)=0,"",SUM(G7:G10))</f>
        <v/>
      </c>
    </row>
    <row r="13" spans="1:7" s="31" customFormat="1" ht="14.4" x14ac:dyDescent="0.3">
      <c r="A13" s="25"/>
      <c r="B13" s="41"/>
      <c r="C13" s="29"/>
      <c r="D13" s="28"/>
      <c r="E13" s="1"/>
      <c r="F13" s="2"/>
      <c r="G13" s="40"/>
    </row>
    <row r="14" spans="1:7" s="31" customFormat="1" ht="14.4" x14ac:dyDescent="0.3">
      <c r="A14" s="34">
        <v>11.5</v>
      </c>
      <c r="B14" s="35" t="s">
        <v>189</v>
      </c>
      <c r="C14" s="27"/>
      <c r="D14" s="28"/>
      <c r="E14" s="1"/>
      <c r="F14" s="3"/>
      <c r="G14" s="30"/>
    </row>
    <row r="15" spans="1:7" s="31" customFormat="1" ht="14.4" x14ac:dyDescent="0.3">
      <c r="A15" s="25"/>
      <c r="B15" s="26"/>
      <c r="C15" s="27"/>
      <c r="D15" s="28"/>
      <c r="E15" s="1"/>
      <c r="F15" s="3"/>
      <c r="G15" s="30"/>
    </row>
    <row r="16" spans="1:7" s="100" customFormat="1" ht="27.6" x14ac:dyDescent="0.3">
      <c r="A16" s="93"/>
      <c r="B16" s="101" t="s">
        <v>201</v>
      </c>
      <c r="C16" s="95" t="s">
        <v>9</v>
      </c>
      <c r="D16" s="96">
        <v>2</v>
      </c>
      <c r="E16" s="1"/>
      <c r="F16" s="3"/>
      <c r="G16" s="97" t="str">
        <f t="shared" ref="G16" si="1">IF(F16="","",F16*E16)</f>
        <v/>
      </c>
    </row>
    <row r="17" spans="1:7" s="31" customFormat="1" ht="14.4" x14ac:dyDescent="0.3">
      <c r="A17" s="25"/>
      <c r="B17" s="26"/>
      <c r="C17" s="27"/>
      <c r="D17" s="28"/>
      <c r="E17" s="1"/>
      <c r="F17" s="3"/>
      <c r="G17" s="30"/>
    </row>
    <row r="18" spans="1:7" s="31" customFormat="1" ht="14.4" x14ac:dyDescent="0.3">
      <c r="A18" s="25"/>
      <c r="B18" s="39" t="s">
        <v>8</v>
      </c>
      <c r="C18" s="29"/>
      <c r="D18" s="29"/>
      <c r="E18" s="1"/>
      <c r="F18" s="2"/>
      <c r="G18" s="40" t="str">
        <f>IF(SUM(G16:G16)=0,"",SUM(G16:G16))</f>
        <v/>
      </c>
    </row>
    <row r="19" spans="1:7" s="31" customFormat="1" ht="14.4" x14ac:dyDescent="0.3">
      <c r="A19" s="25"/>
      <c r="B19" s="48"/>
      <c r="C19" s="29"/>
      <c r="D19" s="28"/>
      <c r="E19" s="1"/>
      <c r="F19" s="3"/>
      <c r="G19" s="30"/>
    </row>
    <row r="20" spans="1:7" s="31" customFormat="1" ht="14.4" x14ac:dyDescent="0.3">
      <c r="A20" s="34">
        <v>11.6</v>
      </c>
      <c r="B20" s="35" t="s">
        <v>39</v>
      </c>
      <c r="C20" s="27"/>
      <c r="D20" s="28"/>
      <c r="E20" s="1"/>
      <c r="F20" s="3"/>
      <c r="G20" s="30"/>
    </row>
    <row r="21" spans="1:7" s="31" customFormat="1" ht="14.4" x14ac:dyDescent="0.3">
      <c r="A21" s="25"/>
      <c r="B21" s="48"/>
      <c r="C21" s="29"/>
      <c r="D21" s="28"/>
      <c r="E21" s="1"/>
      <c r="F21" s="3"/>
      <c r="G21" s="30"/>
    </row>
    <row r="22" spans="1:7" s="31" customFormat="1" ht="27.6" x14ac:dyDescent="0.3">
      <c r="A22" s="25"/>
      <c r="B22" s="48" t="s">
        <v>190</v>
      </c>
      <c r="C22" s="29" t="s">
        <v>9</v>
      </c>
      <c r="D22" s="28">
        <v>1</v>
      </c>
      <c r="E22" s="1"/>
      <c r="F22" s="3"/>
      <c r="G22" s="30" t="str">
        <f>IF(F22="","",F22*E22)</f>
        <v/>
      </c>
    </row>
    <row r="23" spans="1:7" s="31" customFormat="1" ht="14.4" x14ac:dyDescent="0.3">
      <c r="A23" s="25"/>
      <c r="B23" s="48"/>
      <c r="C23" s="29"/>
      <c r="D23" s="28"/>
      <c r="E23" s="1"/>
      <c r="F23" s="3"/>
      <c r="G23" s="30"/>
    </row>
    <row r="24" spans="1:7" s="31" customFormat="1" ht="14.4" x14ac:dyDescent="0.3">
      <c r="A24" s="25"/>
      <c r="B24" s="39" t="s">
        <v>8</v>
      </c>
      <c r="C24" s="29"/>
      <c r="D24" s="29"/>
      <c r="E24" s="1"/>
      <c r="F24" s="2"/>
      <c r="G24" s="40" t="str">
        <f>IF(SUM(G22:G22)=0,"",SUM(G22:G22))</f>
        <v/>
      </c>
    </row>
    <row r="25" spans="1:7" s="31" customFormat="1" ht="14.4" x14ac:dyDescent="0.3">
      <c r="A25" s="25"/>
      <c r="B25" s="41"/>
      <c r="C25" s="29"/>
      <c r="D25" s="28"/>
      <c r="E25" s="1"/>
      <c r="F25" s="2"/>
      <c r="G25" s="40"/>
    </row>
    <row r="26" spans="1:7" s="31" customFormat="1" ht="14.4" x14ac:dyDescent="0.3">
      <c r="A26" s="54">
        <v>11.7</v>
      </c>
      <c r="B26" s="35" t="s">
        <v>191</v>
      </c>
      <c r="C26" s="27"/>
      <c r="D26" s="28"/>
      <c r="E26" s="1"/>
      <c r="F26" s="3"/>
      <c r="G26" s="30"/>
    </row>
    <row r="27" spans="1:7" s="31" customFormat="1" ht="14.4" x14ac:dyDescent="0.3">
      <c r="A27" s="25"/>
      <c r="B27" s="61"/>
      <c r="C27" s="29"/>
      <c r="D27" s="29"/>
      <c r="E27" s="1"/>
      <c r="F27" s="2"/>
      <c r="G27" s="30"/>
    </row>
    <row r="28" spans="1:7" s="31" customFormat="1" ht="14.4" x14ac:dyDescent="0.3">
      <c r="A28" s="25"/>
      <c r="B28" s="48" t="s">
        <v>192</v>
      </c>
      <c r="C28" s="29"/>
      <c r="D28" s="28"/>
      <c r="E28" s="1"/>
      <c r="F28" s="3"/>
      <c r="G28" s="30" t="str">
        <f t="shared" ref="G28:G30" si="2">IF(F28="","",F28*E28)</f>
        <v/>
      </c>
    </row>
    <row r="29" spans="1:7" s="31" customFormat="1" ht="14.4" x14ac:dyDescent="0.3">
      <c r="A29" s="25"/>
      <c r="B29" s="53" t="s">
        <v>193</v>
      </c>
      <c r="C29" s="29" t="s">
        <v>9</v>
      </c>
      <c r="D29" s="28">
        <v>2</v>
      </c>
      <c r="E29" s="1"/>
      <c r="F29" s="3"/>
      <c r="G29" s="30" t="str">
        <f t="shared" si="2"/>
        <v/>
      </c>
    </row>
    <row r="30" spans="1:7" s="31" customFormat="1" ht="14.4" x14ac:dyDescent="0.3">
      <c r="A30" s="25"/>
      <c r="B30" s="53" t="s">
        <v>194</v>
      </c>
      <c r="C30" s="29" t="s">
        <v>7</v>
      </c>
      <c r="D30" s="28">
        <v>1</v>
      </c>
      <c r="E30" s="1"/>
      <c r="F30" s="3"/>
      <c r="G30" s="30" t="str">
        <f t="shared" si="2"/>
        <v/>
      </c>
    </row>
    <row r="31" spans="1:7" s="31" customFormat="1" ht="14.4" x14ac:dyDescent="0.3">
      <c r="A31" s="25"/>
      <c r="B31" s="48"/>
      <c r="C31" s="29"/>
      <c r="D31" s="28"/>
      <c r="E31" s="1"/>
      <c r="F31" s="3"/>
      <c r="G31" s="30"/>
    </row>
    <row r="32" spans="1:7" s="31" customFormat="1" ht="14.4" x14ac:dyDescent="0.3">
      <c r="A32" s="25"/>
      <c r="B32" s="39" t="s">
        <v>8</v>
      </c>
      <c r="C32" s="29"/>
      <c r="D32" s="29"/>
      <c r="E32" s="1"/>
      <c r="F32" s="2"/>
      <c r="G32" s="40" t="str">
        <f>IF(SUM(G28:G30)=0,"",SUM(G28:G30))</f>
        <v/>
      </c>
    </row>
    <row r="33" spans="1:7" s="31" customFormat="1" ht="14.4" x14ac:dyDescent="0.3">
      <c r="A33" s="25"/>
      <c r="B33" s="41"/>
      <c r="C33" s="29"/>
      <c r="D33" s="28"/>
      <c r="E33" s="1"/>
      <c r="F33" s="2"/>
      <c r="G33" s="40"/>
    </row>
    <row r="34" spans="1:7" s="31" customFormat="1" ht="14.4" x14ac:dyDescent="0.3">
      <c r="A34" s="54">
        <v>11.8</v>
      </c>
      <c r="B34" s="35" t="s">
        <v>195</v>
      </c>
      <c r="C34" s="27"/>
      <c r="D34" s="28"/>
      <c r="E34" s="1"/>
      <c r="F34" s="3"/>
      <c r="G34" s="30"/>
    </row>
    <row r="35" spans="1:7" s="31" customFormat="1" ht="14.4" x14ac:dyDescent="0.3">
      <c r="A35" s="25"/>
      <c r="B35" s="26"/>
      <c r="C35" s="27"/>
      <c r="D35" s="28"/>
      <c r="E35" s="1"/>
      <c r="F35" s="3"/>
      <c r="G35" s="30"/>
    </row>
    <row r="36" spans="1:7" s="31" customFormat="1" ht="14.4" x14ac:dyDescent="0.3">
      <c r="A36" s="25"/>
      <c r="B36" s="33" t="s">
        <v>196</v>
      </c>
      <c r="C36" s="29" t="s">
        <v>10</v>
      </c>
      <c r="D36" s="28">
        <v>30</v>
      </c>
      <c r="E36" s="1"/>
      <c r="F36" s="3"/>
      <c r="G36" s="30" t="str">
        <f>IF(F36="","",F36*E36)</f>
        <v/>
      </c>
    </row>
    <row r="37" spans="1:7" s="31" customFormat="1" ht="14.4" x14ac:dyDescent="0.3">
      <c r="A37" s="25"/>
      <c r="B37" s="53" t="s">
        <v>194</v>
      </c>
      <c r="C37" s="29" t="s">
        <v>7</v>
      </c>
      <c r="D37" s="28">
        <v>1</v>
      </c>
      <c r="E37" s="1"/>
      <c r="F37" s="3"/>
      <c r="G37" s="30" t="str">
        <f>IF(F37="","",F37*E37)</f>
        <v/>
      </c>
    </row>
    <row r="38" spans="1:7" s="31" customFormat="1" ht="14.4" x14ac:dyDescent="0.3">
      <c r="A38" s="25"/>
      <c r="B38" s="102"/>
      <c r="C38" s="29"/>
      <c r="D38" s="28"/>
      <c r="E38" s="1"/>
      <c r="F38" s="2"/>
      <c r="G38" s="30"/>
    </row>
    <row r="39" spans="1:7" s="31" customFormat="1" ht="14.4" x14ac:dyDescent="0.3">
      <c r="A39" s="25"/>
      <c r="B39" s="39" t="s">
        <v>8</v>
      </c>
      <c r="C39" s="29"/>
      <c r="D39" s="28"/>
      <c r="E39" s="1"/>
      <c r="F39" s="2"/>
      <c r="G39" s="40" t="str">
        <f>IF(SUM(G36:G37)=0,"",SUM(G36:G37))</f>
        <v/>
      </c>
    </row>
    <row r="40" spans="1:7" s="31" customFormat="1" ht="14.4" x14ac:dyDescent="0.3">
      <c r="A40" s="25"/>
      <c r="B40" s="41"/>
      <c r="C40" s="29"/>
      <c r="D40" s="28"/>
      <c r="E40" s="1"/>
      <c r="F40" s="2"/>
      <c r="G40" s="40"/>
    </row>
    <row r="41" spans="1:7" s="31" customFormat="1" ht="14.4" x14ac:dyDescent="0.3">
      <c r="A41" s="54">
        <v>11.9</v>
      </c>
      <c r="B41" s="35" t="s">
        <v>34</v>
      </c>
      <c r="C41" s="27"/>
      <c r="D41" s="28"/>
      <c r="E41" s="1"/>
      <c r="F41" s="3"/>
      <c r="G41" s="30"/>
    </row>
    <row r="42" spans="1:7" s="31" customFormat="1" ht="14.4" x14ac:dyDescent="0.3">
      <c r="A42" s="25"/>
      <c r="B42" s="48"/>
      <c r="C42" s="29"/>
      <c r="D42" s="28"/>
      <c r="E42" s="1"/>
      <c r="F42" s="3"/>
      <c r="G42" s="30"/>
    </row>
    <row r="43" spans="1:7" s="31" customFormat="1" ht="27.6" x14ac:dyDescent="0.3">
      <c r="A43" s="25"/>
      <c r="B43" s="48" t="s">
        <v>197</v>
      </c>
      <c r="C43" s="29" t="s">
        <v>10</v>
      </c>
      <c r="D43" s="28">
        <v>20</v>
      </c>
      <c r="E43" s="1"/>
      <c r="F43" s="3"/>
      <c r="G43" s="30" t="str">
        <f>IF(F43="","",F43*E43)</f>
        <v/>
      </c>
    </row>
    <row r="44" spans="1:7" s="31" customFormat="1" ht="14.4" x14ac:dyDescent="0.3">
      <c r="A44" s="25"/>
      <c r="B44" s="48" t="s">
        <v>202</v>
      </c>
      <c r="C44" s="29" t="s">
        <v>11</v>
      </c>
      <c r="D44" s="28">
        <v>1</v>
      </c>
      <c r="E44" s="1"/>
      <c r="F44" s="3"/>
      <c r="G44" s="30" t="str">
        <f>IF(F44="","",F44*E44)</f>
        <v/>
      </c>
    </row>
    <row r="45" spans="1:7" s="31" customFormat="1" ht="14.4" x14ac:dyDescent="0.3">
      <c r="A45" s="25"/>
      <c r="B45" s="102"/>
      <c r="C45" s="29"/>
      <c r="D45" s="28"/>
      <c r="E45" s="1"/>
      <c r="F45" s="2"/>
      <c r="G45" s="30"/>
    </row>
    <row r="46" spans="1:7" s="31" customFormat="1" ht="14.4" x14ac:dyDescent="0.3">
      <c r="A46" s="25"/>
      <c r="B46" s="39" t="s">
        <v>8</v>
      </c>
      <c r="C46" s="29"/>
      <c r="D46" s="29"/>
      <c r="E46" s="1"/>
      <c r="F46" s="2"/>
      <c r="G46" s="40" t="str">
        <f>IF(SUM(G43:G44)=0,"",SUM(G43:G44))</f>
        <v/>
      </c>
    </row>
    <row r="47" spans="1:7" s="31" customFormat="1" ht="14.4" x14ac:dyDescent="0.3">
      <c r="A47" s="25"/>
      <c r="B47" s="48"/>
      <c r="C47" s="29"/>
      <c r="D47" s="28"/>
      <c r="E47" s="1"/>
      <c r="F47" s="3"/>
      <c r="G47" s="30"/>
    </row>
    <row r="48" spans="1:7" s="31" customFormat="1" ht="14.4" x14ac:dyDescent="0.3">
      <c r="A48" s="54" t="s">
        <v>204</v>
      </c>
      <c r="B48" s="35" t="s">
        <v>150</v>
      </c>
      <c r="C48" s="27"/>
      <c r="D48" s="28"/>
      <c r="E48" s="1"/>
      <c r="F48" s="3"/>
      <c r="G48" s="30"/>
    </row>
    <row r="49" spans="1:11" s="31" customFormat="1" ht="14.4" x14ac:dyDescent="0.3">
      <c r="A49" s="25"/>
      <c r="B49" s="48"/>
      <c r="C49" s="29"/>
      <c r="D49" s="28"/>
      <c r="E49" s="1"/>
      <c r="F49" s="3"/>
      <c r="G49" s="30"/>
    </row>
    <row r="50" spans="1:11" s="31" customFormat="1" ht="27.6" x14ac:dyDescent="0.3">
      <c r="A50" s="25"/>
      <c r="B50" s="48" t="s">
        <v>198</v>
      </c>
      <c r="C50" s="29" t="s">
        <v>11</v>
      </c>
      <c r="D50" s="28">
        <v>1</v>
      </c>
      <c r="E50" s="1"/>
      <c r="F50" s="3"/>
      <c r="G50" s="30" t="str">
        <f>IF(F50="","",F50*E50)</f>
        <v/>
      </c>
    </row>
    <row r="51" spans="1:11" s="31" customFormat="1" ht="14.4" x14ac:dyDescent="0.3">
      <c r="A51" s="25"/>
      <c r="B51" s="48" t="s">
        <v>203</v>
      </c>
      <c r="C51" s="29" t="s">
        <v>11</v>
      </c>
      <c r="D51" s="28">
        <v>1</v>
      </c>
      <c r="E51" s="1"/>
      <c r="F51" s="3"/>
      <c r="G51" s="30" t="str">
        <f>IF(F51="","",F51*E51)</f>
        <v/>
      </c>
    </row>
    <row r="52" spans="1:11" s="31" customFormat="1" ht="14.4" x14ac:dyDescent="0.3">
      <c r="A52" s="25"/>
      <c r="B52" s="48"/>
      <c r="C52" s="29"/>
      <c r="D52" s="28"/>
      <c r="E52" s="1"/>
      <c r="F52" s="3"/>
      <c r="G52" s="30"/>
    </row>
    <row r="53" spans="1:11" s="31" customFormat="1" ht="14.4" x14ac:dyDescent="0.3">
      <c r="A53" s="25"/>
      <c r="B53" s="39" t="s">
        <v>8</v>
      </c>
      <c r="C53" s="29"/>
      <c r="D53" s="29"/>
      <c r="E53" s="1"/>
      <c r="F53" s="2"/>
      <c r="G53" s="40" t="str">
        <f>IF(SUM(G50:G51)=0,"",SUM(G50:G51))</f>
        <v/>
      </c>
    </row>
    <row r="54" spans="1:11" ht="14.4" thickBot="1" x14ac:dyDescent="0.35">
      <c r="A54" s="25"/>
      <c r="B54" s="43"/>
      <c r="C54" s="27"/>
      <c r="D54" s="28"/>
      <c r="E54" s="1"/>
      <c r="F54" s="2"/>
      <c r="G54" s="30"/>
    </row>
    <row r="55" spans="1:11" ht="14.4" thickBot="1" x14ac:dyDescent="0.35">
      <c r="A55" s="55" t="s">
        <v>206</v>
      </c>
      <c r="B55" s="55"/>
      <c r="C55" s="55"/>
      <c r="D55" s="55"/>
      <c r="E55" s="55"/>
      <c r="F55" s="55"/>
      <c r="G55" s="47">
        <f>SUM(G2:G54)/2</f>
        <v>0</v>
      </c>
    </row>
    <row r="56" spans="1:11" s="19" customFormat="1" x14ac:dyDescent="0.3">
      <c r="A56" s="20"/>
      <c r="B56" s="21"/>
      <c r="C56" s="22"/>
      <c r="D56" s="23"/>
      <c r="E56" s="4"/>
      <c r="F56" s="5"/>
      <c r="G56" s="24"/>
    </row>
    <row r="57" spans="1:11" s="31" customFormat="1" ht="14.4" x14ac:dyDescent="0.3">
      <c r="A57" s="25">
        <v>12</v>
      </c>
      <c r="B57" s="26" t="s">
        <v>220</v>
      </c>
      <c r="C57" s="27"/>
      <c r="D57" s="28"/>
      <c r="E57" s="1"/>
      <c r="F57" s="3"/>
      <c r="G57" s="30" t="str">
        <f>IF(F57="","",F57*E57)</f>
        <v/>
      </c>
    </row>
    <row r="58" spans="1:11" s="31" customFormat="1" ht="14.4" x14ac:dyDescent="0.3">
      <c r="A58" s="25"/>
      <c r="B58" s="49"/>
      <c r="C58" s="29"/>
      <c r="D58" s="28"/>
      <c r="E58" s="1"/>
      <c r="F58" s="3"/>
      <c r="G58" s="30"/>
    </row>
    <row r="59" spans="1:11" s="31" customFormat="1" ht="14.4" x14ac:dyDescent="0.3">
      <c r="A59" s="54">
        <v>12.3</v>
      </c>
      <c r="B59" s="35" t="s">
        <v>207</v>
      </c>
      <c r="C59" s="27"/>
      <c r="D59" s="28"/>
      <c r="E59" s="1"/>
      <c r="F59" s="3"/>
      <c r="G59" s="30"/>
    </row>
    <row r="60" spans="1:11" s="31" customFormat="1" ht="14.4" x14ac:dyDescent="0.3">
      <c r="A60" s="25"/>
      <c r="B60" s="26"/>
      <c r="C60" s="27"/>
      <c r="D60" s="28"/>
      <c r="E60" s="1"/>
      <c r="F60" s="3"/>
      <c r="G60" s="30"/>
    </row>
    <row r="61" spans="1:11" s="31" customFormat="1" ht="55.2" x14ac:dyDescent="0.3">
      <c r="A61" s="25"/>
      <c r="B61" s="60" t="s">
        <v>208</v>
      </c>
      <c r="C61" s="29"/>
      <c r="D61" s="29"/>
      <c r="E61" s="1"/>
      <c r="F61" s="3"/>
      <c r="G61" s="30"/>
      <c r="K61" s="31" t="s">
        <v>212</v>
      </c>
    </row>
    <row r="62" spans="1:11" s="31" customFormat="1" ht="14.4" x14ac:dyDescent="0.3">
      <c r="A62" s="32"/>
      <c r="B62" s="56" t="s">
        <v>209</v>
      </c>
      <c r="C62" s="29" t="s">
        <v>9</v>
      </c>
      <c r="D62" s="28">
        <v>1</v>
      </c>
      <c r="E62" s="1"/>
      <c r="F62" s="3"/>
      <c r="G62" s="30" t="str">
        <f t="shared" ref="G62" si="3">IF(F62="","",F62*E62)</f>
        <v/>
      </c>
    </row>
    <row r="63" spans="1:11" s="31" customFormat="1" ht="14.4" x14ac:dyDescent="0.3">
      <c r="A63" s="32"/>
      <c r="B63" s="56" t="s">
        <v>210</v>
      </c>
      <c r="C63" s="29" t="s">
        <v>9</v>
      </c>
      <c r="D63" s="28">
        <v>1</v>
      </c>
      <c r="E63" s="1"/>
      <c r="F63" s="3"/>
      <c r="G63" s="30" t="str">
        <f>IF(F63="","",F63*E63)</f>
        <v/>
      </c>
    </row>
    <row r="64" spans="1:11" s="31" customFormat="1" ht="14.4" x14ac:dyDescent="0.3">
      <c r="A64" s="32"/>
      <c r="B64" s="56" t="s">
        <v>211</v>
      </c>
      <c r="C64" s="29" t="s">
        <v>9</v>
      </c>
      <c r="D64" s="28">
        <v>1</v>
      </c>
      <c r="E64" s="1"/>
      <c r="F64" s="3"/>
      <c r="G64" s="30" t="str">
        <f>IF(F64="","",F64*E64)</f>
        <v/>
      </c>
    </row>
    <row r="65" spans="1:7" s="31" customFormat="1" ht="14.4" x14ac:dyDescent="0.3">
      <c r="A65" s="25"/>
      <c r="B65" s="26"/>
      <c r="C65" s="27"/>
      <c r="D65" s="28"/>
      <c r="E65" s="1"/>
      <c r="F65" s="3"/>
      <c r="G65" s="30"/>
    </row>
    <row r="66" spans="1:7" s="31" customFormat="1" ht="14.4" x14ac:dyDescent="0.3">
      <c r="A66" s="25"/>
      <c r="B66" s="39" t="s">
        <v>8</v>
      </c>
      <c r="C66" s="29"/>
      <c r="D66" s="29"/>
      <c r="E66" s="1"/>
      <c r="F66" s="2"/>
      <c r="G66" s="40" t="str">
        <f>IF(SUM(G62:G64)=0,"",SUM(G62:G64))</f>
        <v/>
      </c>
    </row>
    <row r="67" spans="1:7" s="31" customFormat="1" ht="14.4" x14ac:dyDescent="0.3">
      <c r="A67" s="25"/>
      <c r="B67" s="41"/>
      <c r="C67" s="29"/>
      <c r="D67" s="28"/>
      <c r="E67" s="1"/>
      <c r="F67" s="2"/>
      <c r="G67" s="40"/>
    </row>
    <row r="68" spans="1:7" s="31" customFormat="1" ht="14.4" x14ac:dyDescent="0.3">
      <c r="A68" s="54">
        <v>12.4</v>
      </c>
      <c r="B68" s="35" t="s">
        <v>22</v>
      </c>
      <c r="C68" s="27"/>
      <c r="D68" s="28"/>
      <c r="E68" s="1"/>
      <c r="F68" s="3"/>
      <c r="G68" s="30"/>
    </row>
    <row r="69" spans="1:7" s="31" customFormat="1" ht="14.4" x14ac:dyDescent="0.3">
      <c r="A69" s="25"/>
      <c r="B69" s="41"/>
      <c r="C69" s="29"/>
      <c r="D69" s="28"/>
      <c r="E69" s="1"/>
      <c r="F69" s="2"/>
      <c r="G69" s="40"/>
    </row>
    <row r="70" spans="1:7" s="31" customFormat="1" ht="14.4" x14ac:dyDescent="0.3">
      <c r="A70" s="25"/>
      <c r="B70" s="66" t="s">
        <v>213</v>
      </c>
      <c r="C70" s="69"/>
      <c r="D70" s="70"/>
      <c r="E70" s="8"/>
      <c r="F70" s="9"/>
      <c r="G70" s="30" t="str">
        <f>IF(F70="","",F70*E70)</f>
        <v/>
      </c>
    </row>
    <row r="71" spans="1:7" s="31" customFormat="1" ht="14.4" x14ac:dyDescent="0.3">
      <c r="A71" s="25"/>
      <c r="B71" s="66" t="s">
        <v>214</v>
      </c>
      <c r="C71" s="71" t="s">
        <v>9</v>
      </c>
      <c r="D71" s="71">
        <v>2</v>
      </c>
      <c r="E71" s="1"/>
      <c r="F71" s="3"/>
      <c r="G71" s="30" t="str">
        <f>IF(F71="","",F71*E71)</f>
        <v/>
      </c>
    </row>
    <row r="72" spans="1:7" s="31" customFormat="1" ht="14.4" x14ac:dyDescent="0.3">
      <c r="A72" s="25"/>
      <c r="B72" s="66" t="s">
        <v>218</v>
      </c>
      <c r="C72" s="69"/>
      <c r="D72" s="70"/>
      <c r="E72" s="8"/>
      <c r="F72" s="9"/>
      <c r="G72" s="30" t="str">
        <f>IF(F72="","",F72*E72)</f>
        <v/>
      </c>
    </row>
    <row r="73" spans="1:7" s="31" customFormat="1" ht="14.4" x14ac:dyDescent="0.3">
      <c r="A73" s="25"/>
      <c r="B73" s="66" t="s">
        <v>214</v>
      </c>
      <c r="C73" s="71" t="s">
        <v>9</v>
      </c>
      <c r="D73" s="71">
        <v>2</v>
      </c>
      <c r="E73" s="1"/>
      <c r="F73" s="3"/>
      <c r="G73" s="30" t="str">
        <f>IF(F73="","",F73*E73)</f>
        <v/>
      </c>
    </row>
    <row r="74" spans="1:7" s="31" customFormat="1" ht="14.4" x14ac:dyDescent="0.3">
      <c r="A74" s="25"/>
      <c r="B74" s="72"/>
      <c r="C74" s="29"/>
      <c r="D74" s="28"/>
      <c r="E74" s="1"/>
      <c r="F74" s="2"/>
      <c r="G74" s="40"/>
    </row>
    <row r="75" spans="1:7" s="31" customFormat="1" ht="14.4" x14ac:dyDescent="0.3">
      <c r="A75" s="25"/>
      <c r="B75" s="39" t="s">
        <v>8</v>
      </c>
      <c r="C75" s="29"/>
      <c r="D75" s="29"/>
      <c r="E75" s="1"/>
      <c r="F75" s="2"/>
      <c r="G75" s="40" t="str">
        <f>IF(SUM(G71:G73)=0,"",SUM(G71:G73))</f>
        <v/>
      </c>
    </row>
    <row r="76" spans="1:7" s="31" customFormat="1" ht="14.4" x14ac:dyDescent="0.3">
      <c r="A76" s="25"/>
      <c r="B76" s="41"/>
      <c r="C76" s="29"/>
      <c r="D76" s="28"/>
      <c r="E76" s="1"/>
      <c r="F76" s="2"/>
      <c r="G76" s="40"/>
    </row>
    <row r="77" spans="1:7" s="31" customFormat="1" ht="14.4" x14ac:dyDescent="0.3">
      <c r="A77" s="54">
        <v>12.5</v>
      </c>
      <c r="B77" s="35" t="s">
        <v>34</v>
      </c>
      <c r="C77" s="27"/>
      <c r="D77" s="28"/>
      <c r="E77" s="1"/>
      <c r="F77" s="3"/>
      <c r="G77" s="30"/>
    </row>
    <row r="78" spans="1:7" s="31" customFormat="1" ht="14.4" x14ac:dyDescent="0.3">
      <c r="A78" s="25"/>
      <c r="B78" s="48"/>
      <c r="C78" s="29"/>
      <c r="D78" s="28"/>
      <c r="E78" s="1"/>
      <c r="F78" s="3"/>
      <c r="G78" s="30"/>
    </row>
    <row r="79" spans="1:7" s="31" customFormat="1" ht="27.6" x14ac:dyDescent="0.3">
      <c r="A79" s="25"/>
      <c r="B79" s="48" t="s">
        <v>197</v>
      </c>
      <c r="C79" s="29" t="s">
        <v>10</v>
      </c>
      <c r="D79" s="28">
        <v>10</v>
      </c>
      <c r="E79" s="1"/>
      <c r="F79" s="3"/>
      <c r="G79" s="30" t="str">
        <f>IF(F79="","",F79*E79)</f>
        <v/>
      </c>
    </row>
    <row r="80" spans="1:7" s="31" customFormat="1" ht="14.4" x14ac:dyDescent="0.3">
      <c r="A80" s="25"/>
      <c r="B80" s="102"/>
      <c r="C80" s="29"/>
      <c r="D80" s="28"/>
      <c r="E80" s="1"/>
      <c r="F80" s="2"/>
      <c r="G80" s="30"/>
    </row>
    <row r="81" spans="1:7" s="31" customFormat="1" ht="14.4" x14ac:dyDescent="0.3">
      <c r="A81" s="25"/>
      <c r="B81" s="39" t="s">
        <v>8</v>
      </c>
      <c r="C81" s="29"/>
      <c r="D81" s="29"/>
      <c r="E81" s="1"/>
      <c r="F81" s="2"/>
      <c r="G81" s="40" t="str">
        <f>IF(SUM(G79:G79)=0,"",SUM(G79:G79))</f>
        <v/>
      </c>
    </row>
    <row r="82" spans="1:7" s="31" customFormat="1" ht="14.4" x14ac:dyDescent="0.3">
      <c r="A82" s="25"/>
      <c r="B82" s="41"/>
      <c r="C82" s="29"/>
      <c r="D82" s="28"/>
      <c r="E82" s="1"/>
      <c r="F82" s="2"/>
      <c r="G82" s="40"/>
    </row>
    <row r="83" spans="1:7" s="31" customFormat="1" ht="14.4" x14ac:dyDescent="0.3">
      <c r="A83" s="54">
        <v>12.6</v>
      </c>
      <c r="B83" s="35" t="s">
        <v>150</v>
      </c>
      <c r="C83" s="27"/>
      <c r="D83" s="28"/>
      <c r="E83" s="1"/>
      <c r="F83" s="3"/>
      <c r="G83" s="30"/>
    </row>
    <row r="84" spans="1:7" s="31" customFormat="1" ht="14.4" x14ac:dyDescent="0.3">
      <c r="A84" s="25"/>
      <c r="B84" s="26"/>
      <c r="C84" s="27"/>
      <c r="D84" s="28"/>
      <c r="E84" s="1"/>
      <c r="F84" s="3"/>
      <c r="G84" s="30"/>
    </row>
    <row r="85" spans="1:7" s="31" customFormat="1" ht="27.6" x14ac:dyDescent="0.3">
      <c r="A85" s="32"/>
      <c r="B85" s="56" t="s">
        <v>215</v>
      </c>
      <c r="C85" s="29" t="s">
        <v>7</v>
      </c>
      <c r="D85" s="28">
        <v>1</v>
      </c>
      <c r="E85" s="1"/>
      <c r="F85" s="3"/>
      <c r="G85" s="30" t="str">
        <f t="shared" ref="G85:G86" si="4">IF(F85="","",F85*E85)</f>
        <v/>
      </c>
    </row>
    <row r="86" spans="1:7" s="31" customFormat="1" ht="14.4" x14ac:dyDescent="0.3">
      <c r="A86" s="32"/>
      <c r="B86" s="56" t="s">
        <v>165</v>
      </c>
      <c r="C86" s="29" t="s">
        <v>7</v>
      </c>
      <c r="D86" s="28">
        <v>1</v>
      </c>
      <c r="E86" s="1"/>
      <c r="F86" s="3"/>
      <c r="G86" s="30" t="str">
        <f t="shared" si="4"/>
        <v/>
      </c>
    </row>
    <row r="87" spans="1:7" s="31" customFormat="1" ht="14.4" x14ac:dyDescent="0.3">
      <c r="A87" s="25"/>
      <c r="B87" s="26"/>
      <c r="C87" s="27"/>
      <c r="D87" s="28"/>
      <c r="E87" s="1"/>
      <c r="F87" s="3"/>
      <c r="G87" s="30"/>
    </row>
    <row r="88" spans="1:7" s="31" customFormat="1" ht="14.4" x14ac:dyDescent="0.3">
      <c r="A88" s="25"/>
      <c r="B88" s="39" t="s">
        <v>8</v>
      </c>
      <c r="C88" s="29"/>
      <c r="D88" s="29"/>
      <c r="E88" s="1"/>
      <c r="F88" s="2"/>
      <c r="G88" s="40" t="str">
        <f>IF(SUM(G85:G86)=0,"",SUM(G85:G86))</f>
        <v/>
      </c>
    </row>
    <row r="89" spans="1:7" s="31" customFormat="1" ht="14.4" x14ac:dyDescent="0.3">
      <c r="A89" s="32"/>
      <c r="B89" s="41"/>
      <c r="C89" s="29"/>
      <c r="D89" s="28"/>
      <c r="E89" s="1"/>
      <c r="F89" s="2"/>
      <c r="G89" s="40"/>
    </row>
    <row r="90" spans="1:7" s="31" customFormat="1" ht="14.4" x14ac:dyDescent="0.3">
      <c r="A90" s="25"/>
      <c r="B90" s="26"/>
      <c r="C90" s="27"/>
      <c r="D90" s="28"/>
      <c r="E90" s="1"/>
      <c r="F90" s="3"/>
      <c r="G90" s="30"/>
    </row>
    <row r="91" spans="1:7" s="31" customFormat="1" ht="15" thickBot="1" x14ac:dyDescent="0.35">
      <c r="A91" s="34"/>
      <c r="B91" s="48"/>
      <c r="C91" s="29"/>
      <c r="D91" s="28"/>
      <c r="E91" s="1"/>
      <c r="F91" s="3"/>
      <c r="G91" s="30"/>
    </row>
    <row r="92" spans="1:7" ht="14.4" thickBot="1" x14ac:dyDescent="0.35">
      <c r="A92" s="55" t="s">
        <v>205</v>
      </c>
      <c r="B92" s="55"/>
      <c r="C92" s="55"/>
      <c r="D92" s="55"/>
      <c r="E92" s="55"/>
      <c r="F92" s="55"/>
      <c r="G92" s="47">
        <f>SUM(G56:G91)/2</f>
        <v>0</v>
      </c>
    </row>
    <row r="93" spans="1:7" ht="14.4" thickBot="1" x14ac:dyDescent="0.35">
      <c r="A93" s="25"/>
      <c r="B93" s="43"/>
      <c r="C93" s="27"/>
      <c r="D93" s="28"/>
      <c r="E93" s="29"/>
      <c r="F93" s="38"/>
      <c r="G93" s="30"/>
    </row>
    <row r="94" spans="1:7" ht="14.4" thickBot="1" x14ac:dyDescent="0.35">
      <c r="A94" s="55" t="s">
        <v>216</v>
      </c>
      <c r="B94" s="55"/>
      <c r="C94" s="55"/>
      <c r="D94" s="55"/>
      <c r="E94" s="55"/>
      <c r="F94" s="55"/>
      <c r="G94" s="47">
        <f>G92+G55</f>
        <v>0</v>
      </c>
    </row>
    <row r="95" spans="1:7" ht="14.4" thickBot="1" x14ac:dyDescent="0.35">
      <c r="A95" s="55" t="s">
        <v>50</v>
      </c>
      <c r="B95" s="55"/>
      <c r="C95" s="55"/>
      <c r="D95" s="55"/>
      <c r="E95" s="55"/>
      <c r="F95" s="55"/>
      <c r="G95" s="90">
        <f>G94*0.2</f>
        <v>0</v>
      </c>
    </row>
    <row r="96" spans="1:7" ht="14.4" thickBot="1" x14ac:dyDescent="0.35">
      <c r="A96" s="55" t="s">
        <v>217</v>
      </c>
      <c r="B96" s="55"/>
      <c r="C96" s="55"/>
      <c r="D96" s="55"/>
      <c r="E96" s="55"/>
      <c r="F96" s="55"/>
      <c r="G96" s="47">
        <f>G95+G94</f>
        <v>0</v>
      </c>
    </row>
  </sheetData>
  <mergeCells count="5">
    <mergeCell ref="A94:F94"/>
    <mergeCell ref="A95:F95"/>
    <mergeCell ref="A96:F96"/>
    <mergeCell ref="A55:F55"/>
    <mergeCell ref="A92:F92"/>
  </mergeCells>
  <printOptions gridLines="1"/>
  <pageMargins left="0.31496062992125984" right="0.31496062992125984" top="0.94488188976377963" bottom="0.74803149606299213" header="0.31496062992125984" footer="0.31496062992125984"/>
  <pageSetup paperSize="9" fitToWidth="0" fitToHeight="0" orientation="portrait" r:id="rId1"/>
  <headerFooter>
    <oddHeader>&amp;L&amp;"Arial Narrow,Gras"&amp;10AC2I&amp;C&amp;"Arial Narrow,Gras"&amp;10Aménagement du R+2 de l'aile A du bâtiment C1
Lot 09 CVC, GTC, Plomberie Sanitaires
DPGF OPTION&amp;R&amp;"Arial Narrow,Gras"&amp;10C24025DPGF090C</oddHeader>
    <oddFooter>&amp;C&amp;"Arial Narrow,Normal"&amp;10&amp;P/&amp;N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8</vt:i4>
      </vt:variant>
    </vt:vector>
  </HeadingPairs>
  <TitlesOfParts>
    <vt:vector size="10" baseType="lpstr">
      <vt:lpstr>DPGF</vt:lpstr>
      <vt:lpstr>OPTION</vt:lpstr>
      <vt:lpstr>DPGF!Impression_des_titres</vt:lpstr>
      <vt:lpstr>OPTION!Impression_des_titres</vt:lpstr>
      <vt:lpstr>DPGF!Print_Area</vt:lpstr>
      <vt:lpstr>OPTION!Print_Area</vt:lpstr>
      <vt:lpstr>DPGF!Print_Titles</vt:lpstr>
      <vt:lpstr>OPTION!Print_Titles</vt:lpstr>
      <vt:lpstr>DPGF!Zone_d_impression</vt:lpstr>
      <vt:lpstr>OPTION!Zone_d_impression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BOISSY</dc:creator>
  <cp:lastModifiedBy>contact AC2I</cp:lastModifiedBy>
  <cp:lastPrinted>2025-05-19T08:03:19Z</cp:lastPrinted>
  <dcterms:created xsi:type="dcterms:W3CDTF">2019-03-26T13:38:00Z</dcterms:created>
  <dcterms:modified xsi:type="dcterms:W3CDTF">2025-05-29T04:25:02Z</dcterms:modified>
</cp:coreProperties>
</file>